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85" windowHeight="8520" tabRatio="906" firstSheet="1" activeTab="1"/>
  </bookViews>
  <sheets>
    <sheet name="propuneri" sheetId="1" state="hidden" r:id="rId1"/>
    <sheet name="spitale" sheetId="2" r:id="rId2"/>
  </sheets>
  <definedNames/>
  <calcPr fullCalcOnLoad="1"/>
</workbook>
</file>

<file path=xl/sharedStrings.xml><?xml version="1.0" encoding="utf-8"?>
<sst xmlns="http://schemas.openxmlformats.org/spreadsheetml/2006/main" count="157" uniqueCount="86">
  <si>
    <t>Unit med.sociala</t>
  </si>
  <si>
    <t>Sanat de Nevroze</t>
  </si>
  <si>
    <t>Serv.jud.de ambulanta</t>
  </si>
  <si>
    <t>SPITALUL</t>
  </si>
  <si>
    <t>TOTAL</t>
  </si>
  <si>
    <t>APARATURA</t>
  </si>
  <si>
    <t>SP.CLINIC JUDETEAN DE URG.</t>
  </si>
  <si>
    <t>SP.DE O.G.</t>
  </si>
  <si>
    <t>SP.DE COPII</t>
  </si>
  <si>
    <t>SP.DE BOLI INFECT.</t>
  </si>
  <si>
    <t>SP.DE PNEUMOFTIZ.</t>
  </si>
  <si>
    <t>SP.MUN.FAGARAS</t>
  </si>
  <si>
    <t>SP.MUN CODLEA</t>
  </si>
  <si>
    <t>SP.MUN SACELE</t>
  </si>
  <si>
    <t>SP.ZARNESTI</t>
  </si>
  <si>
    <t>SP.DE BOLI CRONICE VICTORIA</t>
  </si>
  <si>
    <t>SP.ORASENESC RUPEA</t>
  </si>
  <si>
    <t>SP.DE PSIH.SI NEUROLOG</t>
  </si>
  <si>
    <t>URGENTE</t>
  </si>
  <si>
    <t>REZIDENTI</t>
  </si>
  <si>
    <t>PARACLINIC</t>
  </si>
  <si>
    <t>INDICATORI</t>
  </si>
  <si>
    <t>BUGET</t>
  </si>
  <si>
    <t>DIF DE CONTR.</t>
  </si>
  <si>
    <t>TOTAL GENERAL</t>
  </si>
  <si>
    <t xml:space="preserve">lei </t>
  </si>
  <si>
    <t>DENUMIRE</t>
  </si>
  <si>
    <t>ADRESA</t>
  </si>
  <si>
    <t>SPITAL CLINIC JUDETEAN DE URGENTA BRASOV</t>
  </si>
  <si>
    <t>SPITAL CLINIC DE OBSTETRICA-GINECOLOGIE "DR.I.A.SBARCEA" BRASOV</t>
  </si>
  <si>
    <t>SPITAL MUNICIPAL FAGARAS</t>
  </si>
  <si>
    <t>SPITAL "DR.C.T.SPARCHEZ" ZARNESTI</t>
  </si>
  <si>
    <t>SPITAL ORASENESC RUPEA</t>
  </si>
  <si>
    <t>SPITAL DE PSIHIATRIE SI NEUROLOGIE BRASOV</t>
  </si>
  <si>
    <t>SPITAL HOSPICE "CASA SPERANTEI" BRASOV</t>
  </si>
  <si>
    <t>Spitalele din judeţul Braşov</t>
  </si>
  <si>
    <t>cu contract de furnizare de servicii medicale încheiat cu CASJ Braşov</t>
  </si>
  <si>
    <t>NR.CRT.</t>
  </si>
  <si>
    <t>SPITAL SC TEO HEALTH SA</t>
  </si>
  <si>
    <t>SPITAL SC POLICLINICA DE DIAGNOSTIC RAPID SA</t>
  </si>
  <si>
    <t xml:space="preserve">SPITAL MUNICIPAL CODLEA </t>
  </si>
  <si>
    <t>Brasov,  str. Scolii  nr. 8</t>
  </si>
  <si>
    <t>Brasov, str. George Baritiu nr.36</t>
  </si>
  <si>
    <t>Brasov, str. Calea Bucuresti           nr.25-27</t>
  </si>
  <si>
    <t>Brasov, str. Dealul Spirii  nr.12</t>
  </si>
  <si>
    <t>Brasov, str. Prundului  nr.7-9</t>
  </si>
  <si>
    <t>Brasov, str. Sitei nr.17A</t>
  </si>
  <si>
    <t>Codlea, str. 9 Mai nr.10</t>
  </si>
  <si>
    <t>Fagaras, str. Ghioceilor nr.1</t>
  </si>
  <si>
    <t>Rupea, str. Republiciii nr.128</t>
  </si>
  <si>
    <t>Zarnesti, str. Policlinicii nr.12</t>
  </si>
  <si>
    <t>Braşov, str. Iuliu Maniu nr.49</t>
  </si>
  <si>
    <t>Braşov, str. Turnului  nr.5A</t>
  </si>
  <si>
    <t>Brasov, str. Nicopole nr. 45</t>
  </si>
  <si>
    <t>Braşov, str. Harmanului nr.15B</t>
  </si>
  <si>
    <t>SPITAL SC ONCO CARD SRL</t>
  </si>
  <si>
    <t>Braşov, str. Carierei nr. 65A</t>
  </si>
  <si>
    <t>SPITAL SC CENTRUL MEDICAL UNIREA SRL</t>
  </si>
  <si>
    <t>SPITAL NEWMEDICS SA</t>
  </si>
  <si>
    <t>SPITAL GENERAL CAI FERATE BRASOV</t>
  </si>
  <si>
    <t>SPITAL VITALMED CENTER SRL</t>
  </si>
  <si>
    <t>ASOCIATIA-CENTRUL REZIDENTIAL PENTRU VARSTNICI MARIA</t>
  </si>
  <si>
    <t>Brasov,Str.Poienitei nr.2-8</t>
  </si>
  <si>
    <t>SPITAL CLINICILE  ICCO  ORTOPEDIE SRL</t>
  </si>
  <si>
    <t>POLIMED DACIA SRL</t>
  </si>
  <si>
    <t>Brasov,str.B-dul 15.Noiembrie nr.60</t>
  </si>
  <si>
    <t>Brasov,str.Lunga nr.18-20</t>
  </si>
  <si>
    <t>SPITAL CLINICA SANTE VIE SRL</t>
  </si>
  <si>
    <t>Victoria,str.Baii,nr.2</t>
  </si>
  <si>
    <t>Brasov,str.Carpatilor,nr.52-54</t>
  </si>
  <si>
    <t>SPITAL MUNICIPAL SACELE</t>
  </si>
  <si>
    <t>Sacele,str.Oituz,nr.54</t>
  </si>
  <si>
    <t>SPITAL SC DIABET CENTER SRL</t>
  </si>
  <si>
    <t>str. Maciesului nr. 2A corpul B</t>
  </si>
  <si>
    <t>str. Calea Bucuresti nr. 318 corp A,B si C</t>
  </si>
  <si>
    <t>SPITAL CLINIC DE URGENTA PENTRU COPII BRASOV</t>
  </si>
  <si>
    <t>Brasov,  Str. Alexandru Ioan Cuza Nr. 20</t>
  </si>
  <si>
    <t>SPITAL SC MEDEUROPA SRL</t>
  </si>
  <si>
    <t>Brasov, str. Turnului nr. 8</t>
  </si>
  <si>
    <t>SPITALUL ORASENESC VICTORIA</t>
  </si>
  <si>
    <t>SPITAL CLINICILE  ICCO  SRL</t>
  </si>
  <si>
    <t>SPITAL DE PNEUMOFTIZIOLOGIE SI BOLI INFECTIOASE BRASOV</t>
  </si>
  <si>
    <t>Valori contracte pentru AN 2023</t>
  </si>
  <si>
    <t xml:space="preserve">Valoare  contractată  an 2023 </t>
  </si>
  <si>
    <t>Valoare  transferuri an 2023</t>
  </si>
  <si>
    <t>Actualizat la 03.04.2023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</si>
</sst>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0.0000"/>
    <numFmt numFmtId="169" formatCode="#,##0.0000"/>
    <numFmt numFmtId="170" formatCode="#,##0\ &quot;lei&quot;"/>
    <numFmt numFmtId="171" formatCode="_-* #,##0.0\ _l_e_i_-;\-* #,##0.0\ _l_e_i_-;_-* &quot;-&quot;??\ _l_e_i_-;_-@_-"/>
    <numFmt numFmtId="172" formatCode="_-* #,##0\ _l_e_i_-;\-* #,##0\ _l_e_i_-;_-* &quot;-&quot;??\ _l_e_i_-;_-@_-"/>
    <numFmt numFmtId="173" formatCode="#.##0"/>
    <numFmt numFmtId="174" formatCode="#.##0.00"/>
    <numFmt numFmtId="175" formatCode="_-* #.##0.00\ &quot;lei&quot;_-;\-* #.##0.00\ &quot;lei&quot;_-;_-* &quot;-&quot;??\ &quot;lei&quot;_-;_-@_-"/>
    <numFmt numFmtId="176" formatCode="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3" fontId="0" fillId="0" borderId="10" xfId="61" applyNumberFormat="1" applyFont="1" applyBorder="1" applyAlignment="1">
      <alignment/>
    </xf>
    <xf numFmtId="3" fontId="1" fillId="0" borderId="10" xfId="61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0" xfId="61" applyNumberFormat="1" applyFont="1" applyBorder="1" applyAlignment="1">
      <alignment/>
    </xf>
    <xf numFmtId="4" fontId="1" fillId="0" borderId="10" xfId="61" applyNumberFormat="1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14" fontId="9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" fontId="5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F1">
      <selection activeCell="Q1" sqref="Q1:Q16384"/>
    </sheetView>
  </sheetViews>
  <sheetFormatPr defaultColWidth="9.140625" defaultRowHeight="12.75"/>
  <cols>
    <col min="1" max="1" width="28.7109375" style="0" customWidth="1"/>
    <col min="2" max="2" width="20.140625" style="7" hidden="1" customWidth="1"/>
    <col min="3" max="4" width="20.140625" style="7" customWidth="1"/>
    <col min="5" max="5" width="16.140625" style="7" hidden="1" customWidth="1"/>
    <col min="6" max="6" width="16.140625" style="7" customWidth="1"/>
    <col min="7" max="7" width="15.140625" style="7" hidden="1" customWidth="1"/>
    <col min="8" max="8" width="15.140625" style="7" customWidth="1"/>
    <col min="9" max="9" width="13.421875" style="7" hidden="1" customWidth="1"/>
    <col min="10" max="10" width="13.421875" style="7" customWidth="1"/>
    <col min="11" max="11" width="16.7109375" style="7" hidden="1" customWidth="1"/>
    <col min="12" max="12" width="17.00390625" style="7" hidden="1" customWidth="1"/>
    <col min="13" max="13" width="17.00390625" style="7" customWidth="1"/>
    <col min="14" max="14" width="14.421875" style="7" hidden="1" customWidth="1"/>
    <col min="15" max="16" width="14.421875" style="7" customWidth="1"/>
    <col min="17" max="17" width="15.57421875" style="7" customWidth="1"/>
    <col min="18" max="18" width="13.140625" style="7" customWidth="1"/>
    <col min="19" max="19" width="15.140625" style="7" customWidth="1"/>
    <col min="20" max="20" width="13.421875" style="7" customWidth="1"/>
  </cols>
  <sheetData>
    <row r="2" ht="13.5" thickBot="1"/>
    <row r="3" spans="1:17" ht="12.75">
      <c r="A3" s="8" t="s">
        <v>3</v>
      </c>
      <c r="B3" s="1" t="s">
        <v>4</v>
      </c>
      <c r="C3" s="1" t="s">
        <v>4</v>
      </c>
      <c r="D3" s="1" t="s">
        <v>18</v>
      </c>
      <c r="E3" s="1" t="s">
        <v>18</v>
      </c>
      <c r="F3" s="1" t="s">
        <v>19</v>
      </c>
      <c r="G3" s="1" t="s">
        <v>19</v>
      </c>
      <c r="H3" s="1" t="s">
        <v>20</v>
      </c>
      <c r="I3" s="1" t="s">
        <v>20</v>
      </c>
      <c r="J3" s="1" t="s">
        <v>21</v>
      </c>
      <c r="K3" s="1" t="s">
        <v>21</v>
      </c>
      <c r="L3" s="1" t="s">
        <v>5</v>
      </c>
      <c r="M3" s="1" t="s">
        <v>5</v>
      </c>
      <c r="N3" s="1" t="s">
        <v>22</v>
      </c>
      <c r="O3" s="1" t="s">
        <v>22</v>
      </c>
      <c r="P3" s="1" t="s">
        <v>23</v>
      </c>
      <c r="Q3" s="1" t="s">
        <v>23</v>
      </c>
    </row>
    <row r="4" spans="1:17" ht="12.75">
      <c r="A4" s="10" t="s">
        <v>6</v>
      </c>
      <c r="B4" s="1">
        <f aca="true" t="shared" si="0" ref="B4:B16">E4+G4+I4+K4+L4</f>
        <v>402463029590</v>
      </c>
      <c r="C4" s="14">
        <f>B4/10000</f>
        <v>40246302.959</v>
      </c>
      <c r="D4" s="14">
        <f>E4/10000</f>
        <v>5087571.2896</v>
      </c>
      <c r="E4" s="1">
        <f aca="true" t="shared" si="1" ref="E4:E16">E22+N22+N65+E65</f>
        <v>50875712896</v>
      </c>
      <c r="F4" s="14">
        <f aca="true" t="shared" si="2" ref="F4:F16">G4/10000</f>
        <v>1113758.5353</v>
      </c>
      <c r="G4" s="1">
        <f>G22+Q22+Q65+G65</f>
        <v>11137585353</v>
      </c>
      <c r="H4" s="14">
        <f>I4/10000</f>
        <v>195368.28</v>
      </c>
      <c r="I4" s="1">
        <f aca="true" t="shared" si="3" ref="I4:I16">I22+R22+R65+I65</f>
        <v>1953682800</v>
      </c>
      <c r="J4" s="14">
        <f>K4/10000</f>
        <v>33649194.8541</v>
      </c>
      <c r="K4" s="1">
        <f aca="true" t="shared" si="4" ref="K4:K16">K22+S22+S65+K65</f>
        <v>336491948541</v>
      </c>
      <c r="L4" s="1">
        <f>T22</f>
        <v>2004100000</v>
      </c>
      <c r="M4" s="14">
        <f>L4/10000</f>
        <v>200410</v>
      </c>
      <c r="N4" s="1">
        <v>402463210000</v>
      </c>
      <c r="O4" s="14">
        <f>N4/10000</f>
        <v>40246321</v>
      </c>
      <c r="P4" s="14">
        <f>Q4/10000</f>
        <v>18.041</v>
      </c>
      <c r="Q4" s="1">
        <f aca="true" t="shared" si="5" ref="Q4:Q16">N4-B4</f>
        <v>180410</v>
      </c>
    </row>
    <row r="5" spans="1:17" ht="12.75">
      <c r="A5" s="11" t="s">
        <v>7</v>
      </c>
      <c r="B5" s="1">
        <f t="shared" si="0"/>
        <v>76819360078</v>
      </c>
      <c r="C5" s="14">
        <f aca="true" t="shared" si="6" ref="C5:C16">B5/10000</f>
        <v>7681936.0078</v>
      </c>
      <c r="D5" s="14">
        <f aca="true" t="shared" si="7" ref="D5:D16">E5/10000</f>
        <v>234299.2476</v>
      </c>
      <c r="E5" s="1">
        <f t="shared" si="1"/>
        <v>2342992476</v>
      </c>
      <c r="F5" s="14">
        <f t="shared" si="2"/>
        <v>0</v>
      </c>
      <c r="G5" s="1">
        <f>G23+Q23+Q66+G66</f>
        <v>0</v>
      </c>
      <c r="H5" s="14">
        <f aca="true" t="shared" si="8" ref="H5:H16">I5/10000</f>
        <v>0</v>
      </c>
      <c r="I5" s="1">
        <f t="shared" si="3"/>
        <v>0</v>
      </c>
      <c r="J5" s="14">
        <f aca="true" t="shared" si="9" ref="J5:J16">K5/10000</f>
        <v>7078036.7602</v>
      </c>
      <c r="K5" s="1">
        <f t="shared" si="4"/>
        <v>70780367602</v>
      </c>
      <c r="L5" s="1">
        <f aca="true" t="shared" si="10" ref="L5:L16">T23</f>
        <v>3696000000</v>
      </c>
      <c r="M5" s="14">
        <f aca="true" t="shared" si="11" ref="M5:M16">L5/10000</f>
        <v>369600</v>
      </c>
      <c r="N5" s="1">
        <v>76820851000</v>
      </c>
      <c r="O5" s="14">
        <f aca="true" t="shared" si="12" ref="O5:O16">N5/10000</f>
        <v>7682085.1</v>
      </c>
      <c r="P5" s="14">
        <f aca="true" t="shared" si="13" ref="P5:P16">Q5/10000</f>
        <v>149.0922</v>
      </c>
      <c r="Q5" s="1">
        <f t="shared" si="5"/>
        <v>1490922</v>
      </c>
    </row>
    <row r="6" spans="1:17" ht="12.75">
      <c r="A6" s="11" t="s">
        <v>8</v>
      </c>
      <c r="B6" s="1">
        <f t="shared" si="0"/>
        <v>84851502918</v>
      </c>
      <c r="C6" s="14">
        <f t="shared" si="6"/>
        <v>8485150.2918</v>
      </c>
      <c r="D6" s="14">
        <f t="shared" si="7"/>
        <v>683033.2886</v>
      </c>
      <c r="E6" s="1">
        <f t="shared" si="1"/>
        <v>6830332886</v>
      </c>
      <c r="F6" s="14">
        <f t="shared" si="2"/>
        <v>14200</v>
      </c>
      <c r="G6" s="1">
        <f>G24+Q24+Q67+G67</f>
        <v>142000000</v>
      </c>
      <c r="H6" s="14">
        <f t="shared" si="8"/>
        <v>98093.4</v>
      </c>
      <c r="I6" s="1">
        <f t="shared" si="3"/>
        <v>980934000</v>
      </c>
      <c r="J6" s="14">
        <f t="shared" si="9"/>
        <v>7412623.6032</v>
      </c>
      <c r="K6" s="1">
        <f t="shared" si="4"/>
        <v>74126236032</v>
      </c>
      <c r="L6" s="1">
        <f t="shared" si="10"/>
        <v>2772000000</v>
      </c>
      <c r="M6" s="14">
        <f t="shared" si="11"/>
        <v>277200</v>
      </c>
      <c r="N6" s="1">
        <v>84941292000</v>
      </c>
      <c r="O6" s="14">
        <f t="shared" si="12"/>
        <v>8494129.2</v>
      </c>
      <c r="P6" s="14">
        <f t="shared" si="13"/>
        <v>8978.9082</v>
      </c>
      <c r="Q6" s="1">
        <f t="shared" si="5"/>
        <v>89789082</v>
      </c>
    </row>
    <row r="7" spans="1:17" ht="12.75">
      <c r="A7" s="11" t="s">
        <v>9</v>
      </c>
      <c r="B7" s="1">
        <f t="shared" si="0"/>
        <v>26482502296</v>
      </c>
      <c r="C7" s="14">
        <f t="shared" si="6"/>
        <v>2648250.2296</v>
      </c>
      <c r="D7" s="14">
        <f t="shared" si="7"/>
        <v>6690.2522</v>
      </c>
      <c r="E7" s="1">
        <f t="shared" si="1"/>
        <v>66902522</v>
      </c>
      <c r="F7" s="14">
        <f t="shared" si="2"/>
        <v>0</v>
      </c>
      <c r="G7" s="1">
        <f>G25+Q25+Q68+G68</f>
        <v>0</v>
      </c>
      <c r="H7" s="14">
        <f t="shared" si="8"/>
        <v>0</v>
      </c>
      <c r="I7" s="1">
        <f t="shared" si="3"/>
        <v>0</v>
      </c>
      <c r="J7" s="14">
        <f t="shared" si="9"/>
        <v>2641559.9774</v>
      </c>
      <c r="K7" s="1">
        <f t="shared" si="4"/>
        <v>26415599774</v>
      </c>
      <c r="L7" s="1">
        <f t="shared" si="10"/>
        <v>0</v>
      </c>
      <c r="M7" s="14">
        <f t="shared" si="11"/>
        <v>0</v>
      </c>
      <c r="N7" s="1">
        <v>26485269000</v>
      </c>
      <c r="O7" s="14">
        <f t="shared" si="12"/>
        <v>2648526.9</v>
      </c>
      <c r="P7" s="14">
        <f t="shared" si="13"/>
        <v>276.6704</v>
      </c>
      <c r="Q7" s="1">
        <f t="shared" si="5"/>
        <v>2766704</v>
      </c>
    </row>
    <row r="8" spans="1:17" ht="12.75">
      <c r="A8" s="11" t="s">
        <v>10</v>
      </c>
      <c r="B8" s="1">
        <f t="shared" si="0"/>
        <v>40548984360</v>
      </c>
      <c r="C8" s="14">
        <f t="shared" si="6"/>
        <v>4054898.436</v>
      </c>
      <c r="D8" s="14">
        <f t="shared" si="7"/>
        <v>0</v>
      </c>
      <c r="E8" s="1">
        <f t="shared" si="1"/>
        <v>0</v>
      </c>
      <c r="F8" s="14">
        <f t="shared" si="2"/>
        <v>62730</v>
      </c>
      <c r="G8" s="1">
        <f>G26+Q26+Q69+G69</f>
        <v>627300000</v>
      </c>
      <c r="H8" s="14">
        <f t="shared" si="8"/>
        <v>7868.38</v>
      </c>
      <c r="I8" s="1">
        <f t="shared" si="3"/>
        <v>78683800</v>
      </c>
      <c r="J8" s="14">
        <f t="shared" si="9"/>
        <v>3984300.056</v>
      </c>
      <c r="K8" s="1">
        <f t="shared" si="4"/>
        <v>39843000560</v>
      </c>
      <c r="L8" s="1">
        <f t="shared" si="10"/>
        <v>0</v>
      </c>
      <c r="M8" s="14">
        <f t="shared" si="11"/>
        <v>0</v>
      </c>
      <c r="N8" s="1">
        <v>41595444000</v>
      </c>
      <c r="O8" s="14">
        <f t="shared" si="12"/>
        <v>4159544.4</v>
      </c>
      <c r="P8" s="14">
        <f t="shared" si="13"/>
        <v>104645.964</v>
      </c>
      <c r="Q8" s="1">
        <f t="shared" si="5"/>
        <v>1046459640</v>
      </c>
    </row>
    <row r="9" spans="1:17" ht="12.75">
      <c r="A9" s="11" t="s">
        <v>11</v>
      </c>
      <c r="B9" s="1">
        <f t="shared" si="0"/>
        <v>75129748442</v>
      </c>
      <c r="C9" s="14">
        <f t="shared" si="6"/>
        <v>7512974.8442</v>
      </c>
      <c r="D9" s="14">
        <f t="shared" si="7"/>
        <v>380861.1538</v>
      </c>
      <c r="E9" s="1">
        <f t="shared" si="1"/>
        <v>3808611538</v>
      </c>
      <c r="F9" s="14">
        <f t="shared" si="2"/>
        <v>118684.6067</v>
      </c>
      <c r="G9" s="1">
        <v>1186846067</v>
      </c>
      <c r="H9" s="14">
        <f t="shared" si="8"/>
        <v>63015.17</v>
      </c>
      <c r="I9" s="1">
        <f t="shared" si="3"/>
        <v>630151700</v>
      </c>
      <c r="J9" s="14">
        <f t="shared" si="9"/>
        <v>6380403.9137</v>
      </c>
      <c r="K9" s="1">
        <v>63804039137</v>
      </c>
      <c r="L9" s="1">
        <f t="shared" si="10"/>
        <v>5700100000</v>
      </c>
      <c r="M9" s="14">
        <f t="shared" si="11"/>
        <v>570010</v>
      </c>
      <c r="N9" s="1">
        <v>75134833000</v>
      </c>
      <c r="O9" s="14">
        <f t="shared" si="12"/>
        <v>7513483.3</v>
      </c>
      <c r="P9" s="14">
        <f t="shared" si="13"/>
        <v>508.4558</v>
      </c>
      <c r="Q9" s="1">
        <f t="shared" si="5"/>
        <v>5084558</v>
      </c>
    </row>
    <row r="10" spans="1:17" ht="12.75">
      <c r="A10" s="11" t="s">
        <v>12</v>
      </c>
      <c r="B10" s="1">
        <f t="shared" si="0"/>
        <v>13631071665</v>
      </c>
      <c r="C10" s="14">
        <f t="shared" si="6"/>
        <v>1363107.1665</v>
      </c>
      <c r="D10" s="14">
        <f t="shared" si="7"/>
        <v>0</v>
      </c>
      <c r="E10" s="1">
        <f t="shared" si="1"/>
        <v>0</v>
      </c>
      <c r="F10" s="14">
        <f t="shared" si="2"/>
        <v>0</v>
      </c>
      <c r="G10" s="1">
        <f aca="true" t="shared" si="14" ref="G10:G16">G28+Q28+Q71+G71</f>
        <v>0</v>
      </c>
      <c r="H10" s="14">
        <f t="shared" si="8"/>
        <v>19976.2</v>
      </c>
      <c r="I10" s="1">
        <f t="shared" si="3"/>
        <v>199762000</v>
      </c>
      <c r="J10" s="14">
        <f t="shared" si="9"/>
        <v>1343130.9665</v>
      </c>
      <c r="K10" s="1">
        <f t="shared" si="4"/>
        <v>13431309665</v>
      </c>
      <c r="L10" s="1">
        <f t="shared" si="10"/>
        <v>0</v>
      </c>
      <c r="M10" s="14">
        <f t="shared" si="11"/>
        <v>0</v>
      </c>
      <c r="N10" s="1">
        <v>13633613000</v>
      </c>
      <c r="O10" s="14">
        <f t="shared" si="12"/>
        <v>1363361.3</v>
      </c>
      <c r="P10" s="14">
        <f t="shared" si="13"/>
        <v>254.1335</v>
      </c>
      <c r="Q10" s="1">
        <f t="shared" si="5"/>
        <v>2541335</v>
      </c>
    </row>
    <row r="11" spans="1:17" ht="12.75">
      <c r="A11" s="11" t="s">
        <v>13</v>
      </c>
      <c r="B11" s="1">
        <f t="shared" si="0"/>
        <v>16388451252</v>
      </c>
      <c r="C11" s="14">
        <f t="shared" si="6"/>
        <v>1638845.1252</v>
      </c>
      <c r="D11" s="14">
        <f t="shared" si="7"/>
        <v>121818.9967</v>
      </c>
      <c r="E11" s="1">
        <f t="shared" si="1"/>
        <v>1218189967</v>
      </c>
      <c r="F11" s="14">
        <f t="shared" si="2"/>
        <v>68971.1</v>
      </c>
      <c r="G11" s="1">
        <f t="shared" si="14"/>
        <v>689711000</v>
      </c>
      <c r="H11" s="14">
        <f t="shared" si="8"/>
        <v>0</v>
      </c>
      <c r="I11" s="1">
        <f t="shared" si="3"/>
        <v>0</v>
      </c>
      <c r="J11" s="14">
        <v>1258185.03</v>
      </c>
      <c r="K11" s="1">
        <f t="shared" si="4"/>
        <v>12476450285</v>
      </c>
      <c r="L11" s="1">
        <f t="shared" si="10"/>
        <v>2004100000</v>
      </c>
      <c r="M11" s="14">
        <f t="shared" si="11"/>
        <v>200410</v>
      </c>
      <c r="N11" s="1">
        <v>16391397000</v>
      </c>
      <c r="O11" s="14">
        <f t="shared" si="12"/>
        <v>1639139.7</v>
      </c>
      <c r="P11" s="14">
        <f t="shared" si="13"/>
        <v>294.5748</v>
      </c>
      <c r="Q11" s="1">
        <f t="shared" si="5"/>
        <v>2945748</v>
      </c>
    </row>
    <row r="12" spans="1:17" ht="12.75">
      <c r="A12" s="11" t="s">
        <v>14</v>
      </c>
      <c r="B12" s="1">
        <f t="shared" si="0"/>
        <v>18502149935</v>
      </c>
      <c r="C12" s="14">
        <f t="shared" si="6"/>
        <v>1850214.9935</v>
      </c>
      <c r="D12" s="14">
        <f t="shared" si="7"/>
        <v>131404.7635</v>
      </c>
      <c r="E12" s="1">
        <f t="shared" si="1"/>
        <v>1314047635</v>
      </c>
      <c r="F12" s="14">
        <f t="shared" si="2"/>
        <v>36702.6</v>
      </c>
      <c r="G12" s="1">
        <f t="shared" si="14"/>
        <v>367026000</v>
      </c>
      <c r="H12" s="14">
        <f t="shared" si="8"/>
        <v>0</v>
      </c>
      <c r="I12" s="1">
        <f t="shared" si="3"/>
        <v>0</v>
      </c>
      <c r="J12" s="14">
        <f t="shared" si="9"/>
        <v>1682107.63</v>
      </c>
      <c r="K12" s="1">
        <f t="shared" si="4"/>
        <v>16821076300</v>
      </c>
      <c r="L12" s="1">
        <f t="shared" si="10"/>
        <v>0</v>
      </c>
      <c r="M12" s="14">
        <f t="shared" si="11"/>
        <v>0</v>
      </c>
      <c r="N12" s="1">
        <v>18505112000</v>
      </c>
      <c r="O12" s="14">
        <f t="shared" si="12"/>
        <v>1850511.2</v>
      </c>
      <c r="P12" s="14">
        <f t="shared" si="13"/>
        <v>296.2065</v>
      </c>
      <c r="Q12" s="1">
        <f t="shared" si="5"/>
        <v>2962065</v>
      </c>
    </row>
    <row r="13" spans="1:17" ht="12.75">
      <c r="A13" s="11" t="s">
        <v>15</v>
      </c>
      <c r="B13" s="1">
        <f t="shared" si="0"/>
        <v>11226764882</v>
      </c>
      <c r="C13" s="14">
        <f t="shared" si="6"/>
        <v>1122676.4882</v>
      </c>
      <c r="D13" s="14">
        <f t="shared" si="7"/>
        <v>173201.9442</v>
      </c>
      <c r="E13" s="1">
        <f t="shared" si="1"/>
        <v>1732019442</v>
      </c>
      <c r="F13" s="14">
        <f t="shared" si="2"/>
        <v>16502.184</v>
      </c>
      <c r="G13" s="1">
        <f t="shared" si="14"/>
        <v>165021840</v>
      </c>
      <c r="H13" s="14">
        <f t="shared" si="8"/>
        <v>29975.4</v>
      </c>
      <c r="I13" s="1">
        <f t="shared" si="3"/>
        <v>299754000</v>
      </c>
      <c r="J13" s="14">
        <f t="shared" si="9"/>
        <v>902996.96</v>
      </c>
      <c r="K13" s="1">
        <f t="shared" si="4"/>
        <v>9029969600</v>
      </c>
      <c r="L13" s="1">
        <f t="shared" si="10"/>
        <v>0</v>
      </c>
      <c r="M13" s="14">
        <f t="shared" si="11"/>
        <v>0</v>
      </c>
      <c r="N13" s="1">
        <v>11240150000</v>
      </c>
      <c r="O13" s="14">
        <f t="shared" si="12"/>
        <v>1124015</v>
      </c>
      <c r="P13" s="14">
        <f t="shared" si="13"/>
        <v>1338.5118</v>
      </c>
      <c r="Q13" s="1">
        <f t="shared" si="5"/>
        <v>13385118</v>
      </c>
    </row>
    <row r="14" spans="1:17" ht="12.75">
      <c r="A14" s="11" t="s">
        <v>16</v>
      </c>
      <c r="B14" s="1">
        <f t="shared" si="0"/>
        <v>9686203008</v>
      </c>
      <c r="C14" s="14">
        <f t="shared" si="6"/>
        <v>968620.3008</v>
      </c>
      <c r="D14" s="14">
        <f t="shared" si="7"/>
        <v>0</v>
      </c>
      <c r="E14" s="1">
        <f t="shared" si="1"/>
        <v>0</v>
      </c>
      <c r="F14" s="14">
        <f t="shared" si="2"/>
        <v>18939.8686</v>
      </c>
      <c r="G14" s="1">
        <f t="shared" si="14"/>
        <v>189398686</v>
      </c>
      <c r="H14" s="14">
        <f t="shared" si="8"/>
        <v>0</v>
      </c>
      <c r="I14" s="1">
        <f t="shared" si="3"/>
        <v>0</v>
      </c>
      <c r="J14" s="14">
        <f t="shared" si="9"/>
        <v>949680.4322</v>
      </c>
      <c r="K14" s="1">
        <f t="shared" si="4"/>
        <v>9496804322</v>
      </c>
      <c r="L14" s="1">
        <f t="shared" si="10"/>
        <v>0</v>
      </c>
      <c r="M14" s="14">
        <f t="shared" si="11"/>
        <v>0</v>
      </c>
      <c r="N14" s="1">
        <v>9688899000</v>
      </c>
      <c r="O14" s="14">
        <f t="shared" si="12"/>
        <v>968889.9</v>
      </c>
      <c r="P14" s="14">
        <f t="shared" si="13"/>
        <v>269.5992</v>
      </c>
      <c r="Q14" s="1">
        <f t="shared" si="5"/>
        <v>2695992</v>
      </c>
    </row>
    <row r="15" spans="1:17" ht="12.75">
      <c r="A15" s="11" t="s">
        <v>17</v>
      </c>
      <c r="B15" s="1">
        <f t="shared" si="0"/>
        <v>86934796121</v>
      </c>
      <c r="C15" s="14">
        <f t="shared" si="6"/>
        <v>8693479.6121</v>
      </c>
      <c r="D15" s="14">
        <f t="shared" si="7"/>
        <v>268267.5283</v>
      </c>
      <c r="E15" s="1">
        <f t="shared" si="1"/>
        <v>2682675283</v>
      </c>
      <c r="F15" s="14">
        <f t="shared" si="2"/>
        <v>109726.0838</v>
      </c>
      <c r="G15" s="1">
        <f t="shared" si="14"/>
        <v>1097260838</v>
      </c>
      <c r="H15" s="14">
        <f t="shared" si="8"/>
        <v>0</v>
      </c>
      <c r="I15" s="1">
        <f t="shared" si="3"/>
        <v>0</v>
      </c>
      <c r="J15" s="14">
        <f t="shared" si="9"/>
        <v>8315486</v>
      </c>
      <c r="K15" s="1">
        <f t="shared" si="4"/>
        <v>83154860000</v>
      </c>
      <c r="L15" s="1">
        <f t="shared" si="10"/>
        <v>0</v>
      </c>
      <c r="M15" s="14">
        <f t="shared" si="11"/>
        <v>0</v>
      </c>
      <c r="N15" s="1">
        <v>86935136000</v>
      </c>
      <c r="O15" s="14">
        <f t="shared" si="12"/>
        <v>8693513.6</v>
      </c>
      <c r="P15" s="14">
        <f t="shared" si="13"/>
        <v>33.9879</v>
      </c>
      <c r="Q15" s="1">
        <f t="shared" si="5"/>
        <v>339879</v>
      </c>
    </row>
    <row r="16" spans="1:17" ht="12.75">
      <c r="A16" s="10" t="s">
        <v>0</v>
      </c>
      <c r="B16" s="1">
        <f t="shared" si="0"/>
        <v>3327357000</v>
      </c>
      <c r="C16" s="14">
        <f t="shared" si="6"/>
        <v>332735.7</v>
      </c>
      <c r="D16" s="14">
        <f t="shared" si="7"/>
        <v>0</v>
      </c>
      <c r="E16" s="1">
        <f t="shared" si="1"/>
        <v>0</v>
      </c>
      <c r="F16" s="14">
        <f t="shared" si="2"/>
        <v>0</v>
      </c>
      <c r="G16" s="1">
        <f t="shared" si="14"/>
        <v>0</v>
      </c>
      <c r="H16" s="14">
        <f t="shared" si="8"/>
        <v>0</v>
      </c>
      <c r="I16" s="1">
        <f t="shared" si="3"/>
        <v>0</v>
      </c>
      <c r="J16" s="14">
        <f t="shared" si="9"/>
        <v>332735.7</v>
      </c>
      <c r="K16" s="1">
        <f t="shared" si="4"/>
        <v>3327357000</v>
      </c>
      <c r="L16" s="1">
        <f t="shared" si="10"/>
        <v>0</v>
      </c>
      <c r="M16" s="14">
        <f t="shared" si="11"/>
        <v>0</v>
      </c>
      <c r="N16" s="1">
        <v>3327357000</v>
      </c>
      <c r="O16" s="14">
        <f t="shared" si="12"/>
        <v>332735.7</v>
      </c>
      <c r="P16" s="14">
        <f t="shared" si="13"/>
        <v>0</v>
      </c>
      <c r="Q16" s="1">
        <f t="shared" si="5"/>
        <v>0</v>
      </c>
    </row>
    <row r="17" spans="1:17" ht="12.75">
      <c r="A17" s="9" t="s">
        <v>4</v>
      </c>
      <c r="B17" s="2">
        <f>SUM(B4:B16)</f>
        <v>865991921547</v>
      </c>
      <c r="C17" s="15">
        <f>SUM(C4:C16)</f>
        <v>86599192.15469998</v>
      </c>
      <c r="D17" s="15">
        <f>SUM(D4:D16)</f>
        <v>7087148.4645</v>
      </c>
      <c r="E17" s="2">
        <f aca="true" t="shared" si="15" ref="E17:N17">SUM(E4:E16)</f>
        <v>70871484645</v>
      </c>
      <c r="F17" s="15">
        <f>SUM(F4:F16)</f>
        <v>1560214.9784</v>
      </c>
      <c r="G17" s="2">
        <f t="shared" si="15"/>
        <v>15602149784</v>
      </c>
      <c r="H17" s="15">
        <f>SUM(H4:H16)</f>
        <v>414296.83</v>
      </c>
      <c r="I17" s="2">
        <f t="shared" si="15"/>
        <v>4142968300</v>
      </c>
      <c r="J17" s="15">
        <f>SUM(J4:J16)</f>
        <v>75930441.8833</v>
      </c>
      <c r="K17" s="2">
        <f t="shared" si="15"/>
        <v>759199018818</v>
      </c>
      <c r="L17" s="2">
        <f t="shared" si="15"/>
        <v>16176300000</v>
      </c>
      <c r="M17" s="15">
        <f>SUM(M4:M16)</f>
        <v>1617630</v>
      </c>
      <c r="N17" s="2">
        <f t="shared" si="15"/>
        <v>867162563000</v>
      </c>
      <c r="O17" s="15">
        <f>SUM(O4:O16)</f>
        <v>86716256.3</v>
      </c>
      <c r="P17" s="15">
        <f>SUM(P4:P16)</f>
        <v>117064.14529999999</v>
      </c>
      <c r="Q17" s="2">
        <f>SUM(Q4:Q16)</f>
        <v>1170641453</v>
      </c>
    </row>
    <row r="18" spans="1:17" ht="12.75">
      <c r="A18" s="10" t="s">
        <v>1</v>
      </c>
      <c r="B18" s="1">
        <v>10075125000</v>
      </c>
      <c r="C18" s="14">
        <f>B18/10000</f>
        <v>1007512.5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v>10075443700</v>
      </c>
      <c r="O18" s="14">
        <f>N18/10000</f>
        <v>1007544.37</v>
      </c>
      <c r="P18" s="15"/>
      <c r="Q18" s="1">
        <v>318700</v>
      </c>
    </row>
    <row r="19" spans="1:17" ht="12.75">
      <c r="A19" s="10" t="s">
        <v>2</v>
      </c>
      <c r="B19" s="1">
        <v>54418761200</v>
      </c>
      <c r="C19" s="14">
        <f>B19/10000</f>
        <v>5441876.12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v>54418763000</v>
      </c>
      <c r="O19" s="14">
        <f>N19/10000</f>
        <v>5441876.3</v>
      </c>
      <c r="P19" s="15"/>
      <c r="Q19" s="1">
        <f>N19-B19</f>
        <v>1800</v>
      </c>
    </row>
    <row r="20" ht="14.25" customHeight="1">
      <c r="P20" s="1"/>
    </row>
    <row r="21" spans="1:20" ht="12.75" hidden="1">
      <c r="A21" s="8" t="s">
        <v>3</v>
      </c>
      <c r="B21" s="1" t="s">
        <v>4</v>
      </c>
      <c r="C21" s="1"/>
      <c r="D21" s="1" t="s">
        <v>18</v>
      </c>
      <c r="E21" s="1" t="s">
        <v>18</v>
      </c>
      <c r="F21" s="1" t="s">
        <v>19</v>
      </c>
      <c r="G21" s="1" t="s">
        <v>20</v>
      </c>
      <c r="H21" s="1" t="s">
        <v>20</v>
      </c>
      <c r="I21" s="1" t="s">
        <v>20</v>
      </c>
      <c r="J21" s="5" t="s">
        <v>21</v>
      </c>
      <c r="K21" s="5" t="s">
        <v>21</v>
      </c>
      <c r="L21" s="1" t="s">
        <v>4</v>
      </c>
      <c r="M21" s="1" t="s">
        <v>18</v>
      </c>
      <c r="N21" s="1" t="s">
        <v>18</v>
      </c>
      <c r="O21" s="1"/>
      <c r="P21" s="1" t="s">
        <v>19</v>
      </c>
      <c r="Q21" s="1" t="s">
        <v>19</v>
      </c>
      <c r="R21" s="1" t="s">
        <v>20</v>
      </c>
      <c r="S21" s="5" t="s">
        <v>21</v>
      </c>
      <c r="T21" s="5" t="s">
        <v>5</v>
      </c>
    </row>
    <row r="22" spans="1:20" ht="12.75" hidden="1">
      <c r="A22" s="10" t="s">
        <v>6</v>
      </c>
      <c r="B22" s="12">
        <f aca="true" t="shared" si="16" ref="B22:B37">E22+G22+I22+K22</f>
        <v>110473517464</v>
      </c>
      <c r="C22" s="12"/>
      <c r="D22" s="18">
        <f>E22/10000</f>
        <v>1045221.404</v>
      </c>
      <c r="E22" s="1">
        <v>10452214040</v>
      </c>
      <c r="F22" s="14">
        <f aca="true" t="shared" si="17" ref="F22:F34">G22/10000</f>
        <v>212384.3101</v>
      </c>
      <c r="G22" s="1">
        <v>2123843101</v>
      </c>
      <c r="H22" s="14">
        <f>I22/10000</f>
        <v>48842.07</v>
      </c>
      <c r="I22" s="1">
        <v>488420700</v>
      </c>
      <c r="J22" s="16">
        <f>K22/10000</f>
        <v>9740903.9623</v>
      </c>
      <c r="K22" s="5">
        <v>97409039623</v>
      </c>
      <c r="L22" s="1">
        <f>N22+Q22+R22+S22+T22</f>
        <v>118095677781</v>
      </c>
      <c r="M22" s="14">
        <f>N22/10000</f>
        <v>1206022.6894</v>
      </c>
      <c r="N22" s="1">
        <v>12060226894</v>
      </c>
      <c r="O22" s="1"/>
      <c r="P22" s="1">
        <f>Q22/10000</f>
        <v>208875.4589</v>
      </c>
      <c r="Q22" s="1">
        <v>2088754589</v>
      </c>
      <c r="R22" s="1">
        <v>1465262100</v>
      </c>
      <c r="S22" s="5">
        <v>100477334198</v>
      </c>
      <c r="T22" s="5">
        <v>2004100000</v>
      </c>
    </row>
    <row r="23" spans="1:20" ht="12.75" hidden="1">
      <c r="A23" s="11" t="s">
        <v>7</v>
      </c>
      <c r="B23" s="12">
        <f t="shared" si="16"/>
        <v>19533447682</v>
      </c>
      <c r="C23" s="12"/>
      <c r="D23" s="18">
        <f aca="true" t="shared" si="18" ref="D23:D34">E23/10000</f>
        <v>54743.2596</v>
      </c>
      <c r="E23" s="1">
        <v>547432596</v>
      </c>
      <c r="F23" s="14">
        <f t="shared" si="17"/>
        <v>0</v>
      </c>
      <c r="G23" s="1"/>
      <c r="H23" s="14">
        <f aca="true" t="shared" si="19" ref="H23:H34">I23/10000</f>
        <v>0</v>
      </c>
      <c r="I23" s="1"/>
      <c r="J23" s="16">
        <f aca="true" t="shared" si="20" ref="J23:J34">K23/10000</f>
        <v>1898601.5086</v>
      </c>
      <c r="K23" s="5">
        <v>18986015086</v>
      </c>
      <c r="L23" s="1">
        <f aca="true" t="shared" si="21" ref="L23:L34">N23+Q23+R23+S23+T23</f>
        <v>25135989244</v>
      </c>
      <c r="M23" s="14">
        <f aca="true" t="shared" si="22" ref="M23:M34">N23/10000</f>
        <v>59851.996</v>
      </c>
      <c r="N23" s="1">
        <v>598519960</v>
      </c>
      <c r="O23" s="1"/>
      <c r="P23" s="1">
        <f aca="true" t="shared" si="23" ref="P23:P34">Q23/10000</f>
        <v>0</v>
      </c>
      <c r="Q23" s="1"/>
      <c r="R23" s="1"/>
      <c r="S23" s="5">
        <v>20841469284</v>
      </c>
      <c r="T23" s="5">
        <v>3696000000</v>
      </c>
    </row>
    <row r="24" spans="1:20" ht="12.75" hidden="1">
      <c r="A24" s="11" t="s">
        <v>8</v>
      </c>
      <c r="B24" s="12">
        <f t="shared" si="16"/>
        <v>21928179054</v>
      </c>
      <c r="C24" s="12"/>
      <c r="D24" s="18">
        <f t="shared" si="18"/>
        <v>149636.0833</v>
      </c>
      <c r="E24" s="1">
        <v>1496360833</v>
      </c>
      <c r="F24" s="14">
        <f t="shared" si="17"/>
        <v>2140</v>
      </c>
      <c r="G24" s="1">
        <v>21400000</v>
      </c>
      <c r="H24" s="14">
        <f t="shared" si="19"/>
        <v>9809.34</v>
      </c>
      <c r="I24" s="1">
        <v>98093400</v>
      </c>
      <c r="J24" s="16">
        <f t="shared" si="20"/>
        <v>2031232.4821</v>
      </c>
      <c r="K24" s="5">
        <v>20312324821</v>
      </c>
      <c r="L24" s="1">
        <f t="shared" si="21"/>
        <v>25775755134</v>
      </c>
      <c r="M24" s="14">
        <f t="shared" si="22"/>
        <v>175771.0351</v>
      </c>
      <c r="N24" s="1">
        <v>1757710351</v>
      </c>
      <c r="O24" s="1"/>
      <c r="P24" s="1">
        <f t="shared" si="23"/>
        <v>4020</v>
      </c>
      <c r="Q24" s="1">
        <v>40200000</v>
      </c>
      <c r="R24" s="1">
        <v>294280200</v>
      </c>
      <c r="S24" s="5">
        <v>20911564583</v>
      </c>
      <c r="T24" s="5">
        <v>2772000000</v>
      </c>
    </row>
    <row r="25" spans="1:20" ht="12.75" hidden="1">
      <c r="A25" s="11" t="s">
        <v>9</v>
      </c>
      <c r="B25" s="12">
        <f t="shared" si="16"/>
        <v>7416946608</v>
      </c>
      <c r="C25" s="12"/>
      <c r="D25" s="18">
        <f t="shared" si="18"/>
        <v>6690.2522</v>
      </c>
      <c r="E25" s="1">
        <v>66902522</v>
      </c>
      <c r="F25" s="14">
        <f t="shared" si="17"/>
        <v>0</v>
      </c>
      <c r="G25" s="1"/>
      <c r="H25" s="14">
        <f t="shared" si="19"/>
        <v>0</v>
      </c>
      <c r="I25" s="1"/>
      <c r="J25" s="16">
        <f t="shared" si="20"/>
        <v>735004.4086</v>
      </c>
      <c r="K25" s="5">
        <v>7350044086</v>
      </c>
      <c r="L25" s="1">
        <f t="shared" si="21"/>
        <v>7405361940</v>
      </c>
      <c r="M25" s="14">
        <f t="shared" si="22"/>
        <v>0</v>
      </c>
      <c r="N25" s="1"/>
      <c r="O25" s="1"/>
      <c r="P25" s="1">
        <f t="shared" si="23"/>
        <v>0</v>
      </c>
      <c r="Q25" s="1"/>
      <c r="R25" s="1"/>
      <c r="S25" s="5">
        <v>7405361940</v>
      </c>
      <c r="T25" s="5"/>
    </row>
    <row r="26" spans="1:20" ht="12.75" hidden="1">
      <c r="A26" s="11" t="s">
        <v>10</v>
      </c>
      <c r="B26" s="12">
        <f t="shared" si="16"/>
        <v>11602509360</v>
      </c>
      <c r="C26" s="12"/>
      <c r="D26" s="18">
        <f t="shared" si="18"/>
        <v>0</v>
      </c>
      <c r="E26" s="1"/>
      <c r="F26" s="14">
        <f t="shared" si="17"/>
        <v>15682.5</v>
      </c>
      <c r="G26" s="1">
        <v>156825000</v>
      </c>
      <c r="H26" s="14">
        <f t="shared" si="19"/>
        <v>7868.38</v>
      </c>
      <c r="I26" s="1">
        <v>78683800</v>
      </c>
      <c r="J26" s="16">
        <f t="shared" si="20"/>
        <v>1136700.056</v>
      </c>
      <c r="K26" s="5">
        <v>11367000560</v>
      </c>
      <c r="L26" s="1">
        <f t="shared" si="21"/>
        <v>11328825000</v>
      </c>
      <c r="M26" s="14">
        <f t="shared" si="22"/>
        <v>0</v>
      </c>
      <c r="N26" s="1"/>
      <c r="O26" s="1"/>
      <c r="P26" s="1">
        <f t="shared" si="23"/>
        <v>15682.5</v>
      </c>
      <c r="Q26" s="1">
        <v>156825000</v>
      </c>
      <c r="R26" s="1"/>
      <c r="S26" s="5">
        <v>11172000000</v>
      </c>
      <c r="T26" s="5"/>
    </row>
    <row r="27" spans="1:20" ht="12.75" hidden="1">
      <c r="A27" s="11" t="s">
        <v>11</v>
      </c>
      <c r="B27" s="12">
        <f t="shared" si="16"/>
        <v>20087794644</v>
      </c>
      <c r="C27" s="12"/>
      <c r="D27" s="18">
        <f t="shared" si="18"/>
        <v>85335.6744</v>
      </c>
      <c r="E27" s="1">
        <v>853356744</v>
      </c>
      <c r="F27" s="14">
        <f t="shared" si="17"/>
        <v>39182.0354</v>
      </c>
      <c r="G27" s="1">
        <v>391820354</v>
      </c>
      <c r="H27" s="14">
        <f t="shared" si="19"/>
        <v>11418.56</v>
      </c>
      <c r="I27" s="1">
        <v>114185600</v>
      </c>
      <c r="J27" s="16">
        <f t="shared" si="20"/>
        <v>1872843.1946</v>
      </c>
      <c r="K27" s="5">
        <v>18728431946</v>
      </c>
      <c r="L27" s="1">
        <f t="shared" si="21"/>
        <v>25821610474</v>
      </c>
      <c r="M27" s="14">
        <f t="shared" si="22"/>
        <v>96514.7474</v>
      </c>
      <c r="N27" s="1">
        <v>965147474</v>
      </c>
      <c r="O27" s="1"/>
      <c r="P27" s="1">
        <f t="shared" si="23"/>
        <v>21632.5856</v>
      </c>
      <c r="Q27" s="1">
        <v>216325856</v>
      </c>
      <c r="R27" s="1">
        <v>215957700</v>
      </c>
      <c r="S27" s="5">
        <v>18724079444</v>
      </c>
      <c r="T27" s="5">
        <v>5700100000</v>
      </c>
    </row>
    <row r="28" spans="1:20" ht="12.75" hidden="1">
      <c r="A28" s="11" t="s">
        <v>12</v>
      </c>
      <c r="B28" s="12">
        <f t="shared" si="16"/>
        <v>3817019794</v>
      </c>
      <c r="C28" s="12"/>
      <c r="D28" s="18">
        <f t="shared" si="18"/>
        <v>0</v>
      </c>
      <c r="E28" s="1"/>
      <c r="F28" s="14">
        <f t="shared" si="17"/>
        <v>0</v>
      </c>
      <c r="G28" s="1"/>
      <c r="H28" s="14">
        <f t="shared" si="19"/>
        <v>1997.62</v>
      </c>
      <c r="I28" s="1">
        <v>19976200</v>
      </c>
      <c r="J28" s="16">
        <f t="shared" si="20"/>
        <v>379704.3594</v>
      </c>
      <c r="K28" s="5">
        <v>3797043594</v>
      </c>
      <c r="L28" s="1">
        <f t="shared" si="21"/>
        <v>3824007383</v>
      </c>
      <c r="M28" s="14">
        <f t="shared" si="22"/>
        <v>0</v>
      </c>
      <c r="N28" s="1"/>
      <c r="O28" s="1"/>
      <c r="P28" s="1">
        <f t="shared" si="23"/>
        <v>0</v>
      </c>
      <c r="Q28" s="1"/>
      <c r="R28" s="1">
        <v>59928600</v>
      </c>
      <c r="S28" s="5">
        <v>3764078783</v>
      </c>
      <c r="T28" s="5"/>
    </row>
    <row r="29" spans="1:20" ht="12.75" hidden="1">
      <c r="A29" s="11" t="s">
        <v>13</v>
      </c>
      <c r="B29" s="12">
        <f t="shared" si="16"/>
        <v>4116449630</v>
      </c>
      <c r="C29" s="12"/>
      <c r="D29" s="18">
        <f t="shared" si="18"/>
        <v>31196.7496</v>
      </c>
      <c r="E29" s="1">
        <v>311967496</v>
      </c>
      <c r="F29" s="14">
        <f t="shared" si="17"/>
        <v>27050</v>
      </c>
      <c r="G29" s="1">
        <v>270500000</v>
      </c>
      <c r="H29" s="14">
        <f t="shared" si="19"/>
        <v>0</v>
      </c>
      <c r="I29" s="1"/>
      <c r="J29" s="16">
        <f t="shared" si="20"/>
        <v>353398.2134</v>
      </c>
      <c r="K29" s="5">
        <v>3533982134</v>
      </c>
      <c r="L29" s="1">
        <f t="shared" si="21"/>
        <v>6189481426</v>
      </c>
      <c r="M29" s="14">
        <f t="shared" si="22"/>
        <v>30207.4157</v>
      </c>
      <c r="N29" s="1">
        <v>302074157</v>
      </c>
      <c r="O29" s="1"/>
      <c r="P29" s="1">
        <f t="shared" si="23"/>
        <v>13973.7</v>
      </c>
      <c r="Q29" s="1">
        <v>139737000</v>
      </c>
      <c r="R29" s="1"/>
      <c r="S29" s="5">
        <v>3743570269</v>
      </c>
      <c r="T29" s="5">
        <v>2004100000</v>
      </c>
    </row>
    <row r="30" spans="1:20" ht="12.75" hidden="1">
      <c r="A30" s="11" t="s">
        <v>14</v>
      </c>
      <c r="B30" s="12">
        <f t="shared" si="16"/>
        <v>5180320835</v>
      </c>
      <c r="C30" s="12"/>
      <c r="D30" s="18">
        <f t="shared" si="18"/>
        <v>33917.2635</v>
      </c>
      <c r="E30" s="1">
        <v>339172635</v>
      </c>
      <c r="F30" s="14">
        <f t="shared" si="17"/>
        <v>13842.1</v>
      </c>
      <c r="G30" s="1">
        <v>138421000</v>
      </c>
      <c r="H30" s="14">
        <f t="shared" si="19"/>
        <v>0</v>
      </c>
      <c r="I30" s="1"/>
      <c r="J30" s="16">
        <f t="shared" si="20"/>
        <v>470272.72</v>
      </c>
      <c r="K30" s="5">
        <v>4702727200</v>
      </c>
      <c r="L30" s="1">
        <f t="shared" si="21"/>
        <v>5176620800</v>
      </c>
      <c r="M30" s="14">
        <f t="shared" si="22"/>
        <v>31892.1</v>
      </c>
      <c r="N30" s="1">
        <v>318921000</v>
      </c>
      <c r="O30" s="1"/>
      <c r="P30" s="1">
        <f t="shared" si="23"/>
        <v>7469.3</v>
      </c>
      <c r="Q30" s="1">
        <v>74693000</v>
      </c>
      <c r="R30" s="1"/>
      <c r="S30" s="5">
        <v>4783006800</v>
      </c>
      <c r="T30" s="5"/>
    </row>
    <row r="31" spans="1:20" ht="12.75" hidden="1">
      <c r="A31" s="11" t="s">
        <v>15</v>
      </c>
      <c r="B31" s="12">
        <f t="shared" si="16"/>
        <v>3146218520</v>
      </c>
      <c r="C31" s="12"/>
      <c r="D31" s="18">
        <f t="shared" si="18"/>
        <v>43251.852</v>
      </c>
      <c r="E31" s="1">
        <v>432518520</v>
      </c>
      <c r="F31" s="14">
        <f t="shared" si="17"/>
        <v>4125.5</v>
      </c>
      <c r="G31" s="1">
        <v>41255000</v>
      </c>
      <c r="H31" s="14">
        <f t="shared" si="19"/>
        <v>2997.54</v>
      </c>
      <c r="I31" s="1">
        <v>29975400</v>
      </c>
      <c r="J31" s="16">
        <f t="shared" si="20"/>
        <v>264246.96</v>
      </c>
      <c r="K31" s="5">
        <v>2642469600</v>
      </c>
      <c r="L31" s="1">
        <f t="shared" si="21"/>
        <v>3140348174</v>
      </c>
      <c r="M31" s="14">
        <f t="shared" si="22"/>
        <v>43316.6974</v>
      </c>
      <c r="N31" s="1">
        <v>433166974</v>
      </c>
      <c r="O31" s="1"/>
      <c r="P31" s="1">
        <f t="shared" si="23"/>
        <v>4125.5</v>
      </c>
      <c r="Q31" s="1">
        <v>41255000</v>
      </c>
      <c r="R31" s="1">
        <v>89926200</v>
      </c>
      <c r="S31" s="5">
        <v>2576000000</v>
      </c>
      <c r="T31" s="5"/>
    </row>
    <row r="32" spans="1:20" ht="12.75" hidden="1">
      <c r="A32" s="11" t="s">
        <v>16</v>
      </c>
      <c r="B32" s="12">
        <f t="shared" si="16"/>
        <v>3071205767</v>
      </c>
      <c r="C32" s="12"/>
      <c r="D32" s="18">
        <f t="shared" si="18"/>
        <v>0</v>
      </c>
      <c r="E32" s="1"/>
      <c r="F32" s="14">
        <f t="shared" si="17"/>
        <v>17639.8686</v>
      </c>
      <c r="G32" s="1">
        <v>176398686</v>
      </c>
      <c r="H32" s="14">
        <f t="shared" si="19"/>
        <v>0</v>
      </c>
      <c r="I32" s="1"/>
      <c r="J32" s="16">
        <f t="shared" si="20"/>
        <v>289480.7081</v>
      </c>
      <c r="K32" s="5">
        <v>2894807081</v>
      </c>
      <c r="L32" s="1">
        <f t="shared" si="21"/>
        <v>2723293604</v>
      </c>
      <c r="M32" s="14">
        <f t="shared" si="22"/>
        <v>0</v>
      </c>
      <c r="N32" s="1"/>
      <c r="O32" s="1"/>
      <c r="P32" s="1">
        <f t="shared" si="23"/>
        <v>1300</v>
      </c>
      <c r="Q32" s="1">
        <v>13000000</v>
      </c>
      <c r="R32" s="1"/>
      <c r="S32" s="5">
        <v>2710293604</v>
      </c>
      <c r="T32" s="5"/>
    </row>
    <row r="33" spans="1:20" ht="12.75" hidden="1">
      <c r="A33" s="11" t="s">
        <v>17</v>
      </c>
      <c r="B33" s="12">
        <f t="shared" si="16"/>
        <v>24384807121</v>
      </c>
      <c r="C33" s="12"/>
      <c r="D33" s="18">
        <f t="shared" si="18"/>
        <v>68302.2283</v>
      </c>
      <c r="E33" s="1">
        <v>683022283</v>
      </c>
      <c r="F33" s="14">
        <f t="shared" si="17"/>
        <v>27542.4838</v>
      </c>
      <c r="G33" s="1">
        <v>275424838</v>
      </c>
      <c r="H33" s="14">
        <f t="shared" si="19"/>
        <v>0</v>
      </c>
      <c r="I33" s="1"/>
      <c r="J33" s="16">
        <f t="shared" si="20"/>
        <v>2342636</v>
      </c>
      <c r="K33" s="5">
        <v>23426360000</v>
      </c>
      <c r="L33" s="1">
        <f t="shared" si="21"/>
        <v>24331196334</v>
      </c>
      <c r="M33" s="14">
        <f t="shared" si="22"/>
        <v>66655.1</v>
      </c>
      <c r="N33" s="1">
        <v>666551000</v>
      </c>
      <c r="O33" s="1"/>
      <c r="P33" s="1">
        <f t="shared" si="23"/>
        <v>27394.5334</v>
      </c>
      <c r="Q33" s="1">
        <v>273945334</v>
      </c>
      <c r="R33" s="1"/>
      <c r="S33" s="5">
        <v>23390700000</v>
      </c>
      <c r="T33" s="5"/>
    </row>
    <row r="34" spans="1:20" ht="12.75" hidden="1">
      <c r="A34" s="10" t="s">
        <v>0</v>
      </c>
      <c r="B34" s="12">
        <f t="shared" si="16"/>
        <v>990629928</v>
      </c>
      <c r="C34" s="12"/>
      <c r="D34" s="18">
        <f t="shared" si="18"/>
        <v>0</v>
      </c>
      <c r="E34" s="1"/>
      <c r="F34" s="14">
        <f t="shared" si="17"/>
        <v>0</v>
      </c>
      <c r="G34" s="1"/>
      <c r="H34" s="14">
        <f t="shared" si="19"/>
        <v>0</v>
      </c>
      <c r="I34" s="1"/>
      <c r="J34" s="16">
        <f t="shared" si="20"/>
        <v>99062.9928</v>
      </c>
      <c r="K34" s="5">
        <v>990629928</v>
      </c>
      <c r="L34" s="1">
        <f t="shared" si="21"/>
        <v>1070699000</v>
      </c>
      <c r="M34" s="14">
        <f t="shared" si="22"/>
        <v>0</v>
      </c>
      <c r="N34" s="1"/>
      <c r="O34" s="1"/>
      <c r="P34" s="1">
        <f t="shared" si="23"/>
        <v>0</v>
      </c>
      <c r="Q34" s="1"/>
      <c r="R34" s="1"/>
      <c r="S34" s="5">
        <v>1070699000</v>
      </c>
      <c r="T34" s="5"/>
    </row>
    <row r="35" spans="1:20" ht="12.75" hidden="1">
      <c r="A35" s="9" t="s">
        <v>4</v>
      </c>
      <c r="B35" s="13">
        <f t="shared" si="16"/>
        <v>235749046407</v>
      </c>
      <c r="C35" s="13"/>
      <c r="D35" s="19">
        <f>SUM(D22:D34)</f>
        <v>1518294.7669000002</v>
      </c>
      <c r="E35" s="2">
        <f aca="true" t="shared" si="24" ref="E35:T35">SUM(E22:E34)</f>
        <v>15182947669</v>
      </c>
      <c r="F35" s="15">
        <f>SUM(F22:F34)</f>
        <v>359588.79789999995</v>
      </c>
      <c r="G35" s="2">
        <f t="shared" si="24"/>
        <v>3595887979</v>
      </c>
      <c r="H35" s="15">
        <f>SUM(H22:H34)</f>
        <v>82933.51</v>
      </c>
      <c r="I35" s="2">
        <f t="shared" si="24"/>
        <v>829335100</v>
      </c>
      <c r="J35" s="17">
        <f>SUM(J22:J34)</f>
        <v>21614087.5659</v>
      </c>
      <c r="K35" s="6">
        <f t="shared" si="24"/>
        <v>216140875659</v>
      </c>
      <c r="L35" s="2">
        <f t="shared" si="24"/>
        <v>260018866294</v>
      </c>
      <c r="M35" s="15">
        <f>SUM(M22:M34)</f>
        <v>1710231.7810000002</v>
      </c>
      <c r="N35" s="2">
        <f t="shared" si="24"/>
        <v>17102317810</v>
      </c>
      <c r="O35" s="2"/>
      <c r="P35" s="2">
        <f>SUM(P22:P34)</f>
        <v>304473.5779</v>
      </c>
      <c r="Q35" s="2">
        <f t="shared" si="24"/>
        <v>3044735779</v>
      </c>
      <c r="R35" s="2">
        <f t="shared" si="24"/>
        <v>2125354800</v>
      </c>
      <c r="S35" s="6">
        <f t="shared" si="24"/>
        <v>221570157905</v>
      </c>
      <c r="T35" s="6">
        <f t="shared" si="24"/>
        <v>16176300000</v>
      </c>
    </row>
    <row r="36" spans="1:20" ht="12.75" hidden="1">
      <c r="A36" s="10" t="s">
        <v>1</v>
      </c>
      <c r="B36" s="12">
        <f t="shared" si="16"/>
        <v>2200096300</v>
      </c>
      <c r="C36" s="12"/>
      <c r="D36" s="12"/>
      <c r="E36" s="1"/>
      <c r="F36" s="1"/>
      <c r="G36" s="1"/>
      <c r="H36" s="1"/>
      <c r="I36" s="1"/>
      <c r="J36" s="16">
        <f>K36/10000</f>
        <v>220009.63</v>
      </c>
      <c r="K36" s="5">
        <v>2200096300</v>
      </c>
      <c r="L36" s="1"/>
      <c r="M36" s="1"/>
      <c r="N36" s="1"/>
      <c r="O36" s="1"/>
      <c r="P36" s="1"/>
      <c r="Q36" s="1"/>
      <c r="R36" s="1"/>
      <c r="S36" s="5">
        <v>2811630000</v>
      </c>
      <c r="T36" s="5"/>
    </row>
    <row r="37" spans="1:20" ht="12.75" hidden="1">
      <c r="A37" s="10" t="s">
        <v>2</v>
      </c>
      <c r="B37" s="12">
        <f t="shared" si="16"/>
        <v>15999989000</v>
      </c>
      <c r="C37" s="12"/>
      <c r="D37" s="12"/>
      <c r="E37" s="1"/>
      <c r="F37" s="1"/>
      <c r="G37" s="1"/>
      <c r="H37" s="1"/>
      <c r="I37" s="1"/>
      <c r="J37" s="16">
        <f>K37/10000</f>
        <v>1599998.9</v>
      </c>
      <c r="K37" s="5">
        <v>15999989000</v>
      </c>
      <c r="L37" s="1"/>
      <c r="M37" s="1"/>
      <c r="N37" s="1"/>
      <c r="O37" s="1"/>
      <c r="P37" s="1"/>
      <c r="Q37" s="1"/>
      <c r="R37" s="1"/>
      <c r="S37" s="5">
        <v>15999999500</v>
      </c>
      <c r="T37" s="5"/>
    </row>
    <row r="38" spans="12:13" ht="12.75" hidden="1">
      <c r="L38" s="3"/>
      <c r="M38" s="3"/>
    </row>
    <row r="39" spans="12:13" ht="12.75" hidden="1">
      <c r="L39" s="3"/>
      <c r="M39" s="3"/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spans="1:20" ht="12.75" hidden="1">
      <c r="A64" s="8" t="s">
        <v>3</v>
      </c>
      <c r="B64" s="1" t="s">
        <v>4</v>
      </c>
      <c r="C64" s="1"/>
      <c r="D64" s="1"/>
      <c r="E64" s="1" t="s">
        <v>18</v>
      </c>
      <c r="F64" s="1"/>
      <c r="G64" s="1" t="s">
        <v>19</v>
      </c>
      <c r="H64" s="1"/>
      <c r="I64" s="1" t="s">
        <v>20</v>
      </c>
      <c r="J64" s="5"/>
      <c r="K64" s="5" t="s">
        <v>21</v>
      </c>
      <c r="L64" s="1" t="s">
        <v>4</v>
      </c>
      <c r="M64" s="1"/>
      <c r="N64" s="1" t="s">
        <v>18</v>
      </c>
      <c r="O64" s="1"/>
      <c r="P64" s="1"/>
      <c r="Q64" s="1" t="s">
        <v>19</v>
      </c>
      <c r="R64" s="1" t="s">
        <v>20</v>
      </c>
      <c r="S64" s="1" t="s">
        <v>21</v>
      </c>
      <c r="T64" s="3"/>
    </row>
    <row r="65" spans="1:20" ht="12.75" hidden="1">
      <c r="A65" s="10" t="s">
        <v>6</v>
      </c>
      <c r="B65" s="12">
        <f aca="true" t="shared" si="25" ref="B65:B77">E65+G65+I65+K65</f>
        <v>87834768361</v>
      </c>
      <c r="C65" s="12"/>
      <c r="D65" s="12"/>
      <c r="E65" s="1">
        <v>14489594523</v>
      </c>
      <c r="F65" s="1"/>
      <c r="G65" s="1">
        <v>3256888144</v>
      </c>
      <c r="H65" s="1"/>
      <c r="I65" s="1"/>
      <c r="J65" s="5"/>
      <c r="K65" s="5">
        <v>70088285694</v>
      </c>
      <c r="L65" s="1">
        <f>N65+Q65+R65+S65</f>
        <v>86059065984</v>
      </c>
      <c r="M65" s="1"/>
      <c r="N65" s="1">
        <v>13873677439</v>
      </c>
      <c r="O65" s="1"/>
      <c r="P65" s="1"/>
      <c r="Q65" s="1">
        <v>3668099519</v>
      </c>
      <c r="R65" s="1"/>
      <c r="S65" s="1">
        <v>68517289026</v>
      </c>
      <c r="T65" s="3"/>
    </row>
    <row r="66" spans="1:20" ht="12.75" hidden="1">
      <c r="A66" s="11" t="s">
        <v>7</v>
      </c>
      <c r="B66" s="12">
        <f t="shared" si="25"/>
        <v>16074961576</v>
      </c>
      <c r="C66" s="12"/>
      <c r="D66" s="12"/>
      <c r="E66" s="1">
        <v>598519960</v>
      </c>
      <c r="F66" s="1"/>
      <c r="G66" s="1"/>
      <c r="H66" s="1"/>
      <c r="I66" s="1"/>
      <c r="J66" s="5"/>
      <c r="K66" s="5">
        <v>15476441616</v>
      </c>
      <c r="L66" s="1">
        <f aca="true" t="shared" si="26" ref="L66:L77">N66+Q66+R66+S66</f>
        <v>16074961576</v>
      </c>
      <c r="M66" s="1"/>
      <c r="N66" s="1">
        <v>598519960</v>
      </c>
      <c r="O66" s="1"/>
      <c r="P66" s="1"/>
      <c r="Q66" s="1"/>
      <c r="R66" s="1"/>
      <c r="S66" s="1">
        <v>15476441616</v>
      </c>
      <c r="T66" s="3"/>
    </row>
    <row r="67" spans="1:20" ht="12.75" hidden="1">
      <c r="A67" s="11" t="s">
        <v>8</v>
      </c>
      <c r="B67" s="12">
        <f t="shared" si="25"/>
        <v>19074315885</v>
      </c>
      <c r="C67" s="12"/>
      <c r="D67" s="12"/>
      <c r="E67" s="1">
        <v>1696710351</v>
      </c>
      <c r="F67" s="1"/>
      <c r="G67" s="1">
        <v>40200000</v>
      </c>
      <c r="H67" s="1"/>
      <c r="I67" s="1">
        <v>294280200</v>
      </c>
      <c r="J67" s="5"/>
      <c r="K67" s="5">
        <v>17043125334</v>
      </c>
      <c r="L67" s="1">
        <f t="shared" si="26"/>
        <v>18073252845</v>
      </c>
      <c r="M67" s="1"/>
      <c r="N67" s="1">
        <v>1879551351</v>
      </c>
      <c r="O67" s="1"/>
      <c r="P67" s="1"/>
      <c r="Q67" s="1">
        <v>40200000</v>
      </c>
      <c r="R67" s="1">
        <v>294280200</v>
      </c>
      <c r="S67" s="1">
        <v>15859221294</v>
      </c>
      <c r="T67" s="3"/>
    </row>
    <row r="68" spans="1:20" ht="12.75" hidden="1">
      <c r="A68" s="11" t="s">
        <v>9</v>
      </c>
      <c r="B68" s="12">
        <f t="shared" si="25"/>
        <v>5818723119</v>
      </c>
      <c r="C68" s="12"/>
      <c r="D68" s="12"/>
      <c r="E68" s="1"/>
      <c r="F68" s="1"/>
      <c r="G68" s="1"/>
      <c r="H68" s="1"/>
      <c r="I68" s="1"/>
      <c r="J68" s="5"/>
      <c r="K68" s="5">
        <v>5818723119</v>
      </c>
      <c r="L68" s="1">
        <f t="shared" si="26"/>
        <v>5841470629</v>
      </c>
      <c r="M68" s="1"/>
      <c r="N68" s="1"/>
      <c r="O68" s="1"/>
      <c r="P68" s="1"/>
      <c r="Q68" s="1"/>
      <c r="R68" s="1"/>
      <c r="S68" s="1">
        <v>5841470629</v>
      </c>
      <c r="T68" s="3"/>
    </row>
    <row r="69" spans="1:20" ht="12.75" hidden="1">
      <c r="A69" s="11" t="s">
        <v>10</v>
      </c>
      <c r="B69" s="12">
        <f t="shared" si="25"/>
        <v>8836825000</v>
      </c>
      <c r="C69" s="12"/>
      <c r="D69" s="12"/>
      <c r="E69" s="1"/>
      <c r="F69" s="1"/>
      <c r="G69" s="1">
        <v>156825000</v>
      </c>
      <c r="H69" s="1"/>
      <c r="I69" s="1"/>
      <c r="J69" s="5"/>
      <c r="K69" s="5">
        <v>8680000000</v>
      </c>
      <c r="L69" s="1">
        <f t="shared" si="26"/>
        <v>8780825000</v>
      </c>
      <c r="M69" s="1"/>
      <c r="N69" s="1"/>
      <c r="O69" s="1"/>
      <c r="P69" s="1"/>
      <c r="Q69" s="1">
        <v>156825000</v>
      </c>
      <c r="R69" s="1"/>
      <c r="S69" s="1">
        <v>8624000000</v>
      </c>
      <c r="T69" s="3"/>
    </row>
    <row r="70" spans="1:20" ht="12.75" hidden="1">
      <c r="A70" s="11" t="s">
        <v>11</v>
      </c>
      <c r="B70" s="12">
        <f t="shared" si="25"/>
        <v>15719974490</v>
      </c>
      <c r="C70" s="12"/>
      <c r="D70" s="12"/>
      <c r="E70" s="1">
        <v>965147474</v>
      </c>
      <c r="F70" s="1"/>
      <c r="G70" s="1">
        <v>243056978</v>
      </c>
      <c r="H70" s="1"/>
      <c r="I70" s="1">
        <v>150004200</v>
      </c>
      <c r="J70" s="5"/>
      <c r="K70" s="5">
        <v>14361765838</v>
      </c>
      <c r="L70" s="1">
        <f t="shared" si="26"/>
        <v>12762154127</v>
      </c>
      <c r="M70" s="1"/>
      <c r="N70" s="1">
        <v>1024959846</v>
      </c>
      <c r="O70" s="1"/>
      <c r="P70" s="1"/>
      <c r="Q70" s="1">
        <v>266331397</v>
      </c>
      <c r="R70" s="1">
        <v>150004200</v>
      </c>
      <c r="S70" s="1">
        <v>11320858684</v>
      </c>
      <c r="T70" s="3"/>
    </row>
    <row r="71" spans="1:20" ht="12.75" hidden="1">
      <c r="A71" s="11" t="s">
        <v>12</v>
      </c>
      <c r="B71" s="12">
        <f t="shared" si="25"/>
        <v>2995022244</v>
      </c>
      <c r="C71" s="12"/>
      <c r="D71" s="12"/>
      <c r="E71" s="1"/>
      <c r="F71" s="1"/>
      <c r="G71" s="1"/>
      <c r="H71" s="1"/>
      <c r="I71" s="1">
        <v>59928600</v>
      </c>
      <c r="J71" s="5"/>
      <c r="K71" s="5">
        <v>2935093644</v>
      </c>
      <c r="L71" s="1">
        <f t="shared" si="26"/>
        <v>2995022244</v>
      </c>
      <c r="M71" s="1"/>
      <c r="N71" s="1"/>
      <c r="O71" s="1"/>
      <c r="P71" s="1"/>
      <c r="Q71" s="1"/>
      <c r="R71" s="1">
        <v>59928600</v>
      </c>
      <c r="S71" s="1">
        <v>2935093644</v>
      </c>
      <c r="T71" s="3"/>
    </row>
    <row r="72" spans="1:20" ht="12.75" hidden="1">
      <c r="A72" s="11" t="s">
        <v>13</v>
      </c>
      <c r="B72" s="12">
        <f t="shared" si="25"/>
        <v>3121861355</v>
      </c>
      <c r="C72" s="12"/>
      <c r="D72" s="12"/>
      <c r="E72" s="1">
        <v>302074157</v>
      </c>
      <c r="F72" s="1"/>
      <c r="G72" s="1">
        <v>139737000</v>
      </c>
      <c r="H72" s="1"/>
      <c r="I72" s="1"/>
      <c r="J72" s="5"/>
      <c r="K72" s="5">
        <v>2680050198</v>
      </c>
      <c r="L72" s="1">
        <f t="shared" si="26"/>
        <v>2960658841</v>
      </c>
      <c r="M72" s="1"/>
      <c r="N72" s="1">
        <v>302074157</v>
      </c>
      <c r="O72" s="1"/>
      <c r="P72" s="1"/>
      <c r="Q72" s="1">
        <v>139737000</v>
      </c>
      <c r="R72" s="1"/>
      <c r="S72" s="1">
        <v>2518847684</v>
      </c>
      <c r="T72" s="3"/>
    </row>
    <row r="73" spans="1:20" ht="12.75" hidden="1">
      <c r="A73" s="11" t="s">
        <v>14</v>
      </c>
      <c r="B73" s="12">
        <f t="shared" si="25"/>
        <v>4071774200</v>
      </c>
      <c r="C73" s="12"/>
      <c r="D73" s="12"/>
      <c r="E73" s="1">
        <v>318921000</v>
      </c>
      <c r="F73" s="1"/>
      <c r="G73" s="1">
        <v>74693000</v>
      </c>
      <c r="H73" s="1"/>
      <c r="I73" s="1"/>
      <c r="J73" s="5"/>
      <c r="K73" s="5">
        <v>3678160200</v>
      </c>
      <c r="L73" s="1">
        <f t="shared" si="26"/>
        <v>4073434100</v>
      </c>
      <c r="M73" s="1"/>
      <c r="N73" s="1">
        <v>337033000</v>
      </c>
      <c r="O73" s="1"/>
      <c r="P73" s="1"/>
      <c r="Q73" s="1">
        <v>79219000</v>
      </c>
      <c r="R73" s="1"/>
      <c r="S73" s="1">
        <v>3657182100</v>
      </c>
      <c r="T73" s="3"/>
    </row>
    <row r="74" spans="1:20" ht="12.75" hidden="1">
      <c r="A74" s="11" t="s">
        <v>15</v>
      </c>
      <c r="B74" s="12">
        <f t="shared" si="25"/>
        <v>2460348634</v>
      </c>
      <c r="C74" s="12"/>
      <c r="D74" s="12"/>
      <c r="E74" s="1">
        <v>433166974</v>
      </c>
      <c r="F74" s="1"/>
      <c r="G74" s="1">
        <v>41255460</v>
      </c>
      <c r="H74" s="1"/>
      <c r="I74" s="1">
        <v>89926200</v>
      </c>
      <c r="J74" s="5"/>
      <c r="K74" s="5">
        <v>1896000000</v>
      </c>
      <c r="L74" s="1">
        <f t="shared" si="26"/>
        <v>2479849554</v>
      </c>
      <c r="M74" s="1"/>
      <c r="N74" s="1">
        <v>433166974</v>
      </c>
      <c r="O74" s="1"/>
      <c r="P74" s="1"/>
      <c r="Q74" s="1">
        <v>41256380</v>
      </c>
      <c r="R74" s="1">
        <v>89926200</v>
      </c>
      <c r="S74" s="1">
        <v>1915500000</v>
      </c>
      <c r="T74" s="3"/>
    </row>
    <row r="75" spans="1:20" ht="12.75" hidden="1">
      <c r="A75" s="11" t="s">
        <v>16</v>
      </c>
      <c r="B75" s="12">
        <f t="shared" si="25"/>
        <v>1787006772</v>
      </c>
      <c r="C75" s="12"/>
      <c r="D75" s="12"/>
      <c r="E75" s="1"/>
      <c r="F75" s="1"/>
      <c r="G75" s="1"/>
      <c r="H75" s="1"/>
      <c r="I75" s="1"/>
      <c r="J75" s="5"/>
      <c r="K75" s="5">
        <v>1787006772</v>
      </c>
      <c r="L75" s="1">
        <f t="shared" si="26"/>
        <v>2104696865</v>
      </c>
      <c r="M75" s="1"/>
      <c r="N75" s="1"/>
      <c r="O75" s="1"/>
      <c r="P75" s="1"/>
      <c r="Q75" s="1"/>
      <c r="R75" s="1"/>
      <c r="S75" s="1">
        <v>2104696865</v>
      </c>
      <c r="T75" s="3"/>
    </row>
    <row r="76" spans="1:20" ht="12.75" hidden="1">
      <c r="A76" s="11" t="s">
        <v>17</v>
      </c>
      <c r="B76" s="12">
        <f t="shared" si="25"/>
        <v>19109396333</v>
      </c>
      <c r="C76" s="12"/>
      <c r="D76" s="12"/>
      <c r="E76" s="1">
        <v>666551000</v>
      </c>
      <c r="F76" s="1"/>
      <c r="G76" s="1">
        <v>273945333</v>
      </c>
      <c r="H76" s="1"/>
      <c r="I76" s="1"/>
      <c r="J76" s="5"/>
      <c r="K76" s="5">
        <v>18168900000</v>
      </c>
      <c r="L76" s="1">
        <f t="shared" si="26"/>
        <v>19109396333</v>
      </c>
      <c r="M76" s="1"/>
      <c r="N76" s="1">
        <v>666551000</v>
      </c>
      <c r="O76" s="1"/>
      <c r="P76" s="1"/>
      <c r="Q76" s="1">
        <v>273945333</v>
      </c>
      <c r="R76" s="1"/>
      <c r="S76" s="1">
        <v>18168900000</v>
      </c>
      <c r="T76" s="3"/>
    </row>
    <row r="77" spans="1:20" ht="12.75" hidden="1">
      <c r="A77" s="10" t="s">
        <v>0</v>
      </c>
      <c r="B77" s="12">
        <f t="shared" si="25"/>
        <v>1023353000</v>
      </c>
      <c r="C77" s="12"/>
      <c r="D77" s="12"/>
      <c r="E77" s="1"/>
      <c r="F77" s="1"/>
      <c r="G77" s="1"/>
      <c r="H77" s="1"/>
      <c r="I77" s="1"/>
      <c r="J77" s="5"/>
      <c r="K77" s="5">
        <v>1023353000</v>
      </c>
      <c r="L77" s="1">
        <f t="shared" si="26"/>
        <v>242675072</v>
      </c>
      <c r="M77" s="1"/>
      <c r="N77" s="1"/>
      <c r="O77" s="1"/>
      <c r="P77" s="1"/>
      <c r="Q77" s="1"/>
      <c r="R77" s="1"/>
      <c r="S77" s="1">
        <v>242675072</v>
      </c>
      <c r="T77" s="3"/>
    </row>
    <row r="78" spans="1:20" ht="12.75" hidden="1">
      <c r="A78" s="9" t="s">
        <v>4</v>
      </c>
      <c r="B78" s="13">
        <f aca="true" t="shared" si="27" ref="B78:S78">SUM(B65:B77)</f>
        <v>187928330969</v>
      </c>
      <c r="C78" s="13"/>
      <c r="D78" s="13"/>
      <c r="E78" s="2">
        <f t="shared" si="27"/>
        <v>19470685439</v>
      </c>
      <c r="F78" s="2"/>
      <c r="G78" s="2">
        <f t="shared" si="27"/>
        <v>4226600915</v>
      </c>
      <c r="H78" s="2"/>
      <c r="I78" s="2">
        <f t="shared" si="27"/>
        <v>594139200</v>
      </c>
      <c r="J78" s="6"/>
      <c r="K78" s="6">
        <f t="shared" si="27"/>
        <v>163636905415</v>
      </c>
      <c r="L78" s="2">
        <f t="shared" si="27"/>
        <v>181557463170</v>
      </c>
      <c r="M78" s="2"/>
      <c r="N78" s="2">
        <f t="shared" si="27"/>
        <v>19115533727</v>
      </c>
      <c r="O78" s="2"/>
      <c r="P78" s="2"/>
      <c r="Q78" s="2">
        <f t="shared" si="27"/>
        <v>4665613629</v>
      </c>
      <c r="R78" s="2">
        <f t="shared" si="27"/>
        <v>594139200</v>
      </c>
      <c r="S78" s="2">
        <f t="shared" si="27"/>
        <v>157182176614</v>
      </c>
      <c r="T78" s="4"/>
    </row>
    <row r="79" spans="1:20" ht="12.75" hidden="1">
      <c r="A79" s="10" t="s">
        <v>1</v>
      </c>
      <c r="B79" s="5">
        <v>4344170000</v>
      </c>
      <c r="C79" s="5"/>
      <c r="D79" s="5"/>
      <c r="E79" s="1"/>
      <c r="F79" s="1"/>
      <c r="G79" s="1"/>
      <c r="H79" s="1"/>
      <c r="I79" s="1"/>
      <c r="J79" s="5"/>
      <c r="K79" s="5">
        <v>4344170000</v>
      </c>
      <c r="L79" s="1"/>
      <c r="M79" s="1"/>
      <c r="N79" s="1"/>
      <c r="O79" s="1"/>
      <c r="P79" s="1"/>
      <c r="Q79" s="1"/>
      <c r="R79" s="1"/>
      <c r="S79" s="1">
        <v>718910000</v>
      </c>
      <c r="T79" s="3"/>
    </row>
    <row r="80" spans="1:20" ht="12.75" hidden="1">
      <c r="A80" s="10" t="s">
        <v>2</v>
      </c>
      <c r="B80" s="5">
        <v>11209381000</v>
      </c>
      <c r="C80" s="5"/>
      <c r="D80" s="5"/>
      <c r="E80" s="1"/>
      <c r="F80" s="1"/>
      <c r="G80" s="1"/>
      <c r="H80" s="1"/>
      <c r="I80" s="1"/>
      <c r="J80" s="5"/>
      <c r="K80" s="5">
        <v>11209381000</v>
      </c>
      <c r="L80" s="1"/>
      <c r="M80" s="1"/>
      <c r="N80" s="1"/>
      <c r="O80" s="1"/>
      <c r="P80" s="1"/>
      <c r="Q80" s="1"/>
      <c r="R80" s="1"/>
      <c r="S80" s="1">
        <v>11209391700</v>
      </c>
      <c r="T80" s="3"/>
    </row>
    <row r="81" ht="12.75" hidden="1">
      <c r="T81" s="3"/>
    </row>
    <row r="82" ht="12.75" hidden="1">
      <c r="T82" s="3"/>
    </row>
    <row r="83" ht="12.75" hidden="1">
      <c r="T83" s="3"/>
    </row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</sheetData>
  <sheetProtection/>
  <printOptions/>
  <pageMargins left="0.75" right="0.75" top="1" bottom="1" header="0.5" footer="0.5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7"/>
  <sheetViews>
    <sheetView tabSelected="1" zoomScalePageLayoutView="0" workbookViewId="0" topLeftCell="A1">
      <pane xSplit="2" ySplit="10" topLeftCell="C2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4" sqref="E14"/>
    </sheetView>
  </sheetViews>
  <sheetFormatPr defaultColWidth="9.140625" defaultRowHeight="12.75"/>
  <cols>
    <col min="1" max="1" width="7.140625" style="23" customWidth="1"/>
    <col min="2" max="2" width="37.00390625" style="23" customWidth="1"/>
    <col min="3" max="3" width="25.8515625" style="23" customWidth="1"/>
    <col min="4" max="4" width="19.140625" style="23" customWidth="1"/>
    <col min="5" max="5" width="18.8515625" style="23" customWidth="1"/>
    <col min="6" max="16384" width="9.140625" style="23" customWidth="1"/>
  </cols>
  <sheetData>
    <row r="2" spans="2:4" ht="12">
      <c r="B2" s="41" t="s">
        <v>35</v>
      </c>
      <c r="C2" s="41"/>
      <c r="D2" s="41"/>
    </row>
    <row r="3" spans="2:4" ht="12.75" customHeight="1">
      <c r="B3" s="45" t="s">
        <v>36</v>
      </c>
      <c r="C3" s="45"/>
      <c r="D3" s="45"/>
    </row>
    <row r="4" spans="2:4" ht="12">
      <c r="B4" s="42" t="s">
        <v>82</v>
      </c>
      <c r="C4" s="42"/>
      <c r="D4" s="42"/>
    </row>
    <row r="5" spans="2:4" ht="12">
      <c r="B5" s="24"/>
      <c r="C5" s="24"/>
      <c r="D5" s="24"/>
    </row>
    <row r="6" ht="12">
      <c r="E6" s="25" t="s">
        <v>85</v>
      </c>
    </row>
    <row r="7" spans="2:4" ht="12">
      <c r="B7" s="26"/>
      <c r="D7" s="27"/>
    </row>
    <row r="8" ht="12" customHeight="1">
      <c r="E8" s="28" t="s">
        <v>25</v>
      </c>
    </row>
    <row r="9" spans="1:5" ht="15" customHeight="1">
      <c r="A9" s="43" t="s">
        <v>37</v>
      </c>
      <c r="B9" s="43" t="s">
        <v>26</v>
      </c>
      <c r="C9" s="43" t="s">
        <v>27</v>
      </c>
      <c r="D9" s="44" t="s">
        <v>83</v>
      </c>
      <c r="E9" s="44" t="s">
        <v>84</v>
      </c>
    </row>
    <row r="10" spans="1:5" ht="34.5" customHeight="1">
      <c r="A10" s="43"/>
      <c r="B10" s="43"/>
      <c r="C10" s="43"/>
      <c r="D10" s="44"/>
      <c r="E10" s="44"/>
    </row>
    <row r="11" spans="1:5" ht="24">
      <c r="A11" s="29">
        <v>1</v>
      </c>
      <c r="B11" s="30" t="s">
        <v>28</v>
      </c>
      <c r="C11" s="30" t="s">
        <v>43</v>
      </c>
      <c r="D11" s="20">
        <v>35946118.47</v>
      </c>
      <c r="E11" s="20">
        <v>27390775.09</v>
      </c>
    </row>
    <row r="12" spans="1:5" ht="24">
      <c r="A12" s="31">
        <v>2</v>
      </c>
      <c r="B12" s="32" t="s">
        <v>29</v>
      </c>
      <c r="C12" s="32" t="s">
        <v>42</v>
      </c>
      <c r="D12" s="20">
        <v>17686875.22</v>
      </c>
      <c r="E12" s="20">
        <v>9409288.44</v>
      </c>
    </row>
    <row r="13" spans="1:5" ht="24">
      <c r="A13" s="31">
        <v>3</v>
      </c>
      <c r="B13" s="32" t="s">
        <v>75</v>
      </c>
      <c r="C13" s="32" t="s">
        <v>53</v>
      </c>
      <c r="D13" s="20">
        <v>12939102.33</v>
      </c>
      <c r="E13" s="20">
        <v>7388602.13</v>
      </c>
    </row>
    <row r="14" spans="1:5" ht="12">
      <c r="A14" s="29"/>
      <c r="B14" s="30"/>
      <c r="C14" s="30"/>
      <c r="D14" s="20"/>
      <c r="E14" s="20"/>
    </row>
    <row r="15" spans="1:5" ht="12">
      <c r="A15" s="31">
        <v>4</v>
      </c>
      <c r="B15" s="33" t="s">
        <v>81</v>
      </c>
      <c r="C15" s="30" t="s">
        <v>44</v>
      </c>
      <c r="D15" s="20">
        <v>6387365.89</v>
      </c>
      <c r="E15" s="20">
        <v>7875418.32</v>
      </c>
    </row>
    <row r="16" spans="1:5" ht="12">
      <c r="A16" s="31">
        <v>5</v>
      </c>
      <c r="B16" s="30" t="s">
        <v>30</v>
      </c>
      <c r="C16" s="30" t="s">
        <v>48</v>
      </c>
      <c r="D16" s="20">
        <v>10612667.73</v>
      </c>
      <c r="E16" s="20">
        <v>7274951.68</v>
      </c>
    </row>
    <row r="17" spans="1:5" ht="12">
      <c r="A17" s="29">
        <v>6</v>
      </c>
      <c r="B17" s="30" t="s">
        <v>40</v>
      </c>
      <c r="C17" s="30" t="s">
        <v>47</v>
      </c>
      <c r="D17" s="20">
        <v>3125046.65</v>
      </c>
      <c r="E17" s="20">
        <v>2507787.6</v>
      </c>
    </row>
    <row r="18" spans="1:5" ht="12">
      <c r="A18" s="31">
        <v>7</v>
      </c>
      <c r="B18" s="34" t="s">
        <v>31</v>
      </c>
      <c r="C18" s="32" t="s">
        <v>50</v>
      </c>
      <c r="D18" s="20">
        <v>3259183.1</v>
      </c>
      <c r="E18" s="20">
        <v>2747866</v>
      </c>
    </row>
    <row r="19" spans="1:5" ht="12">
      <c r="A19" s="31">
        <v>8</v>
      </c>
      <c r="B19" s="30" t="s">
        <v>32</v>
      </c>
      <c r="C19" s="30" t="s">
        <v>49</v>
      </c>
      <c r="D19" s="20">
        <v>2246557.85</v>
      </c>
      <c r="E19" s="20">
        <v>1631387.16</v>
      </c>
    </row>
    <row r="20" spans="1:5" ht="24">
      <c r="A20" s="29">
        <v>9</v>
      </c>
      <c r="B20" s="30" t="s">
        <v>33</v>
      </c>
      <c r="C20" s="30" t="s">
        <v>45</v>
      </c>
      <c r="D20" s="20">
        <v>12093388.62</v>
      </c>
      <c r="E20" s="20">
        <v>10583243.93</v>
      </c>
    </row>
    <row r="21" spans="1:5" ht="12">
      <c r="A21" s="29"/>
      <c r="B21" s="30"/>
      <c r="C21" s="30"/>
      <c r="D21" s="20"/>
      <c r="E21" s="20"/>
    </row>
    <row r="22" spans="1:5" ht="24">
      <c r="A22" s="31">
        <v>10</v>
      </c>
      <c r="B22" s="30" t="s">
        <v>34</v>
      </c>
      <c r="C22" s="30" t="s">
        <v>46</v>
      </c>
      <c r="D22" s="20">
        <v>786197.32</v>
      </c>
      <c r="E22" s="20"/>
    </row>
    <row r="23" spans="1:5" ht="12">
      <c r="A23" s="31"/>
      <c r="B23" s="30"/>
      <c r="C23" s="30"/>
      <c r="D23" s="20"/>
      <c r="E23" s="20"/>
    </row>
    <row r="24" spans="1:5" ht="12">
      <c r="A24" s="31">
        <v>11</v>
      </c>
      <c r="B24" s="30" t="s">
        <v>80</v>
      </c>
      <c r="C24" s="30" t="s">
        <v>41</v>
      </c>
      <c r="D24" s="20">
        <v>4317848.47</v>
      </c>
      <c r="E24" s="20"/>
    </row>
    <row r="25" spans="1:5" ht="12">
      <c r="A25" s="29">
        <v>12</v>
      </c>
      <c r="B25" s="33" t="s">
        <v>60</v>
      </c>
      <c r="C25" s="33" t="s">
        <v>66</v>
      </c>
      <c r="D25" s="20">
        <v>1032348.18</v>
      </c>
      <c r="E25" s="20"/>
    </row>
    <row r="26" spans="1:5" ht="24">
      <c r="A26" s="31">
        <v>13</v>
      </c>
      <c r="B26" s="33" t="s">
        <v>38</v>
      </c>
      <c r="C26" s="32" t="s">
        <v>74</v>
      </c>
      <c r="D26" s="20">
        <v>7099388</v>
      </c>
      <c r="E26" s="20"/>
    </row>
    <row r="27" spans="1:5" ht="12">
      <c r="A27" s="31">
        <v>14</v>
      </c>
      <c r="B27" s="33" t="s">
        <v>58</v>
      </c>
      <c r="C27" s="30" t="s">
        <v>54</v>
      </c>
      <c r="D27" s="20">
        <v>914709.29</v>
      </c>
      <c r="E27" s="20"/>
    </row>
    <row r="28" spans="1:5" ht="12">
      <c r="A28" s="29">
        <v>15</v>
      </c>
      <c r="B28" s="33" t="s">
        <v>57</v>
      </c>
      <c r="C28" s="30" t="s">
        <v>51</v>
      </c>
      <c r="D28" s="20">
        <v>5392406.48</v>
      </c>
      <c r="E28" s="20"/>
    </row>
    <row r="29" spans="1:5" ht="12">
      <c r="A29" s="31">
        <v>16</v>
      </c>
      <c r="B29" s="33" t="s">
        <v>39</v>
      </c>
      <c r="C29" s="30" t="s">
        <v>52</v>
      </c>
      <c r="D29" s="20">
        <v>9823201.11</v>
      </c>
      <c r="E29" s="20"/>
    </row>
    <row r="30" spans="1:5" ht="12">
      <c r="A30" s="31">
        <v>17</v>
      </c>
      <c r="B30" s="33" t="s">
        <v>55</v>
      </c>
      <c r="C30" s="30" t="s">
        <v>56</v>
      </c>
      <c r="D30" s="20">
        <v>4337577.83</v>
      </c>
      <c r="E30" s="20"/>
    </row>
    <row r="31" spans="1:5" ht="24">
      <c r="A31" s="29">
        <v>18</v>
      </c>
      <c r="B31" s="35" t="s">
        <v>61</v>
      </c>
      <c r="C31" s="36" t="s">
        <v>62</v>
      </c>
      <c r="D31" s="20">
        <v>1957758.69</v>
      </c>
      <c r="E31" s="20"/>
    </row>
    <row r="32" spans="1:5" ht="12">
      <c r="A32" s="31">
        <v>19</v>
      </c>
      <c r="B32" s="33" t="s">
        <v>59</v>
      </c>
      <c r="C32" s="33" t="s">
        <v>65</v>
      </c>
      <c r="D32" s="20">
        <v>3668309.14</v>
      </c>
      <c r="E32" s="20">
        <v>2718440.37</v>
      </c>
    </row>
    <row r="33" spans="1:5" ht="12">
      <c r="A33" s="31">
        <v>20</v>
      </c>
      <c r="B33" s="30" t="s">
        <v>63</v>
      </c>
      <c r="C33" s="30" t="s">
        <v>41</v>
      </c>
      <c r="D33" s="20">
        <v>906848.13</v>
      </c>
      <c r="E33" s="20"/>
    </row>
    <row r="34" spans="1:5" ht="24">
      <c r="A34" s="29">
        <v>21</v>
      </c>
      <c r="B34" s="35" t="s">
        <v>64</v>
      </c>
      <c r="C34" s="32" t="s">
        <v>76</v>
      </c>
      <c r="D34" s="20">
        <v>697594.41</v>
      </c>
      <c r="E34" s="20"/>
    </row>
    <row r="35" spans="1:5" ht="12" hidden="1">
      <c r="A35" s="31"/>
      <c r="B35" s="37"/>
      <c r="C35" s="38"/>
      <c r="D35" s="21"/>
      <c r="E35" s="21"/>
    </row>
    <row r="36" spans="1:5" ht="12">
      <c r="A36" s="31">
        <v>22</v>
      </c>
      <c r="B36" s="33" t="s">
        <v>67</v>
      </c>
      <c r="C36" s="33" t="s">
        <v>69</v>
      </c>
      <c r="D36" s="20">
        <v>57976.89</v>
      </c>
      <c r="E36" s="20"/>
    </row>
    <row r="37" spans="1:5" ht="12">
      <c r="A37" s="29">
        <v>23</v>
      </c>
      <c r="B37" s="30" t="s">
        <v>70</v>
      </c>
      <c r="C37" s="33" t="s">
        <v>71</v>
      </c>
      <c r="D37" s="20">
        <v>2574990.55</v>
      </c>
      <c r="E37" s="20">
        <v>5225335.6</v>
      </c>
    </row>
    <row r="38" spans="1:5" ht="12">
      <c r="A38" s="31">
        <v>24</v>
      </c>
      <c r="B38" s="33" t="s">
        <v>72</v>
      </c>
      <c r="C38" s="33" t="s">
        <v>73</v>
      </c>
      <c r="D38" s="20">
        <v>349759.96</v>
      </c>
      <c r="E38" s="20"/>
    </row>
    <row r="39" spans="1:5" ht="12">
      <c r="A39" s="31">
        <v>25</v>
      </c>
      <c r="B39" s="33" t="s">
        <v>77</v>
      </c>
      <c r="C39" s="33" t="s">
        <v>78</v>
      </c>
      <c r="D39" s="20">
        <v>875573.6</v>
      </c>
      <c r="E39" s="20"/>
    </row>
    <row r="40" spans="1:5" ht="12">
      <c r="A40" s="29">
        <v>26</v>
      </c>
      <c r="B40" s="33" t="s">
        <v>79</v>
      </c>
      <c r="C40" s="33" t="s">
        <v>68</v>
      </c>
      <c r="D40" s="20">
        <v>810347.63</v>
      </c>
      <c r="E40" s="20">
        <v>1366259.93</v>
      </c>
    </row>
    <row r="41" spans="1:5" ht="12" customHeight="1">
      <c r="A41" s="31"/>
      <c r="B41" s="39" t="s">
        <v>24</v>
      </c>
      <c r="C41" s="39"/>
      <c r="D41" s="22">
        <f>SUM(D11:D40)</f>
        <v>149899141.54</v>
      </c>
      <c r="E41" s="22">
        <f>SUM(E11:E40)</f>
        <v>86119356.25</v>
      </c>
    </row>
    <row r="43" ht="12">
      <c r="D43" s="40"/>
    </row>
    <row r="44" spans="4:5" ht="12">
      <c r="D44" s="40"/>
      <c r="E44" s="40"/>
    </row>
    <row r="45" spans="4:5" ht="12">
      <c r="D45" s="40"/>
      <c r="E45" s="40"/>
    </row>
    <row r="47" ht="12">
      <c r="E47" s="40"/>
    </row>
  </sheetData>
  <sheetProtection/>
  <mergeCells count="8">
    <mergeCell ref="E9:E10"/>
    <mergeCell ref="B3:D3"/>
    <mergeCell ref="B2:D2"/>
    <mergeCell ref="B4:D4"/>
    <mergeCell ref="A9:A10"/>
    <mergeCell ref="D9:D10"/>
    <mergeCell ref="B9:B10"/>
    <mergeCell ref="C9:C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1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Brasov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doinac</dc:creator>
  <cp:keywords/>
  <dc:description/>
  <cp:lastModifiedBy>Rely Glogoviceanu</cp:lastModifiedBy>
  <cp:lastPrinted>2023-01-27T07:09:25Z</cp:lastPrinted>
  <dcterms:created xsi:type="dcterms:W3CDTF">2004-01-14T09:05:45Z</dcterms:created>
  <dcterms:modified xsi:type="dcterms:W3CDTF">2023-04-03T06:55:29Z</dcterms:modified>
  <cp:category/>
  <cp:version/>
  <cp:contentType/>
  <cp:contentStatus/>
</cp:coreProperties>
</file>